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JAGAT007\OneDrive\ドキュメント\web\182.236.93.105\ssl\home\humanresources\docx\"/>
    </mc:Choice>
  </mc:AlternateContent>
  <xr:revisionPtr revIDLastSave="0" documentId="13_ncr:1_{73AC50AA-8312-45E7-81DD-3F7B7F0B792F}" xr6:coauthVersionLast="47" xr6:coauthVersionMax="47" xr10:uidLastSave="{00000000-0000-0000-0000-000000000000}"/>
  <bookViews>
    <workbookView xWindow="-120" yWindow="-120" windowWidth="29040" windowHeight="15720" activeTab="2" xr2:uid="{00000000-000D-0000-FFFF-FFFF00000000}"/>
  </bookViews>
  <sheets>
    <sheet name="申請書テンプレート" sheetId="1" r:id="rId1"/>
    <sheet name="試験・講習会価格表" sheetId="2" r:id="rId2"/>
    <sheet name="教材価格表" sheetId="3" r:id="rId3"/>
    <sheet name="テンプレートの使用について" sheetId="4" r:id="rId4"/>
  </sheets>
  <definedNames>
    <definedName name="試験名">試験・講習会価格表!$A$3:$A$20</definedName>
    <definedName name="書籍">教材価格表!$B$3:$B$55</definedName>
    <definedName name="対策講習会">試験・講習会価格表!$E$3:$E$17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15" i="1"/>
  <c r="J27" i="1"/>
  <c r="E23" i="1"/>
  <c r="G23" i="1" s="1"/>
  <c r="E24" i="1"/>
  <c r="G24" i="1" s="1"/>
  <c r="E22" i="1"/>
  <c r="G22" i="1" s="1"/>
  <c r="E21" i="1"/>
  <c r="G21" i="1" s="1"/>
  <c r="E20" i="1"/>
  <c r="G20" i="1" s="1"/>
  <c r="E18" i="1"/>
  <c r="G18" i="1" s="1"/>
  <c r="E17" i="1"/>
  <c r="G17" i="1" s="1"/>
  <c r="E16" i="1"/>
  <c r="G16" i="1" s="1"/>
  <c r="P13" i="1"/>
  <c r="P12" i="1"/>
  <c r="P11" i="1"/>
  <c r="P10" i="1"/>
  <c r="N13" i="1"/>
  <c r="O13" i="1" s="1"/>
  <c r="N12" i="1"/>
  <c r="O12" i="1" s="1"/>
  <c r="N11" i="1"/>
  <c r="O11" i="1" s="1"/>
  <c r="N10" i="1"/>
  <c r="O10" i="1" s="1"/>
  <c r="E15" i="1"/>
  <c r="G15" i="1" s="1"/>
  <c r="E13" i="1"/>
  <c r="G13" i="1" s="1"/>
  <c r="E12" i="1"/>
  <c r="G12" i="1" s="1"/>
  <c r="E11" i="1"/>
  <c r="G11" i="1" s="1"/>
  <c r="E10" i="1"/>
  <c r="G10" i="1" s="1"/>
  <c r="G27" i="1" s="1"/>
  <c r="O18" i="1" l="1"/>
  <c r="O17" i="1"/>
  <c r="O15" i="1"/>
  <c r="O16" i="1"/>
  <c r="G26" i="1"/>
  <c r="G28" i="1" l="1"/>
  <c r="J28" i="1" s="1"/>
  <c r="G29" i="1" l="1"/>
  <c r="G30" i="1" s="1"/>
  <c r="G31" i="1" s="1"/>
</calcChain>
</file>

<file path=xl/sharedStrings.xml><?xml version="1.0" encoding="utf-8"?>
<sst xmlns="http://schemas.openxmlformats.org/spreadsheetml/2006/main" count="244" uniqueCount="159">
  <si>
    <t>検定試験受験料支払申請書</t>
  </si>
  <si>
    <t>品　　　名</t>
  </si>
  <si>
    <t>数　量</t>
  </si>
  <si>
    <t>単　価</t>
  </si>
  <si>
    <t>金　額</t>
  </si>
  <si>
    <t>備考</t>
  </si>
  <si>
    <t>割引前小計</t>
  </si>
  <si>
    <t>小　　　　　計</t>
  </si>
  <si>
    <t>消　　費　　税</t>
  </si>
  <si>
    <t>合　計　金　額</t>
  </si>
  <si>
    <t>マイナンバー実務検定１級</t>
    <rPh sb="6" eb="8">
      <t>ジツム</t>
    </rPh>
    <rPh sb="8" eb="10">
      <t>ケンテイ</t>
    </rPh>
    <rPh sb="11" eb="12">
      <t>キュウ</t>
    </rPh>
    <phoneticPr fontId="2"/>
  </si>
  <si>
    <t>マイナンバー実務検定２級</t>
    <rPh sb="6" eb="8">
      <t>ジツム</t>
    </rPh>
    <rPh sb="8" eb="10">
      <t>ケンテイ</t>
    </rPh>
    <rPh sb="11" eb="12">
      <t>キュウ</t>
    </rPh>
    <phoneticPr fontId="2"/>
  </si>
  <si>
    <t>マイナンバー実務検定３級</t>
    <rPh sb="6" eb="8">
      <t>ジツム</t>
    </rPh>
    <rPh sb="8" eb="10">
      <t>ケンテイ</t>
    </rPh>
    <rPh sb="11" eb="12">
      <t>キュウ</t>
    </rPh>
    <phoneticPr fontId="2"/>
  </si>
  <si>
    <t>個人情報保護士認定試験</t>
    <rPh sb="0" eb="2">
      <t>コジン</t>
    </rPh>
    <rPh sb="2" eb="4">
      <t>ジョウホウ</t>
    </rPh>
    <rPh sb="4" eb="6">
      <t>ホゴ</t>
    </rPh>
    <rPh sb="6" eb="7">
      <t>シ</t>
    </rPh>
    <rPh sb="7" eb="9">
      <t>ニンテイ</t>
    </rPh>
    <rPh sb="9" eb="11">
      <t>シケン</t>
    </rPh>
    <phoneticPr fontId="2"/>
  </si>
  <si>
    <t>個人情報保護実務検定１級</t>
    <rPh sb="0" eb="2">
      <t>コジン</t>
    </rPh>
    <rPh sb="2" eb="4">
      <t>ジョウホウ</t>
    </rPh>
    <rPh sb="4" eb="6">
      <t>ホゴ</t>
    </rPh>
    <rPh sb="6" eb="8">
      <t>ジツム</t>
    </rPh>
    <rPh sb="8" eb="10">
      <t>ケンテイ</t>
    </rPh>
    <rPh sb="11" eb="12">
      <t>キュウ</t>
    </rPh>
    <phoneticPr fontId="2"/>
  </si>
  <si>
    <t>個人情報保護実務検定２級</t>
    <rPh sb="0" eb="2">
      <t>コジン</t>
    </rPh>
    <rPh sb="2" eb="4">
      <t>ジョウホウ</t>
    </rPh>
    <rPh sb="4" eb="6">
      <t>ホゴ</t>
    </rPh>
    <rPh sb="6" eb="8">
      <t>ジツム</t>
    </rPh>
    <rPh sb="8" eb="10">
      <t>ケンテイ</t>
    </rPh>
    <rPh sb="11" eb="12">
      <t>キュウ</t>
    </rPh>
    <phoneticPr fontId="2"/>
  </si>
  <si>
    <t>情報セキュリティ管理士認定試験</t>
    <rPh sb="0" eb="2">
      <t>ジョウホウ</t>
    </rPh>
    <rPh sb="8" eb="11">
      <t>カンリシ</t>
    </rPh>
    <rPh sb="11" eb="13">
      <t>ニンテイ</t>
    </rPh>
    <rPh sb="13" eb="15">
      <t>シケン</t>
    </rPh>
    <phoneticPr fontId="2"/>
  </si>
  <si>
    <t>情報セキュリティ初級認定試験</t>
    <rPh sb="0" eb="2">
      <t>ジョウホウ</t>
    </rPh>
    <rPh sb="8" eb="10">
      <t>ショキュウ</t>
    </rPh>
    <rPh sb="10" eb="12">
      <t>ニンテイ</t>
    </rPh>
    <rPh sb="12" eb="14">
      <t>シケン</t>
    </rPh>
    <phoneticPr fontId="2"/>
  </si>
  <si>
    <t>インバウンド実務主任者認定試験</t>
    <rPh sb="6" eb="8">
      <t>ジツム</t>
    </rPh>
    <rPh sb="8" eb="11">
      <t>シュニンシャ</t>
    </rPh>
    <rPh sb="11" eb="13">
      <t>ニンテイ</t>
    </rPh>
    <rPh sb="13" eb="15">
      <t>シケン</t>
    </rPh>
    <phoneticPr fontId="2"/>
  </si>
  <si>
    <t>試験名</t>
    <rPh sb="0" eb="2">
      <t>シケン</t>
    </rPh>
    <rPh sb="2" eb="3">
      <t>メイ</t>
    </rPh>
    <phoneticPr fontId="2"/>
  </si>
  <si>
    <t>対策講習会</t>
    <rPh sb="0" eb="2">
      <t>タイサク</t>
    </rPh>
    <rPh sb="2" eb="5">
      <t>コウシュウカイ</t>
    </rPh>
    <phoneticPr fontId="2"/>
  </si>
  <si>
    <t>※期間限定の割引やプレゼントキャンペーンについては、協会までお問い合わせください。　03-5276-0030</t>
    <rPh sb="1" eb="3">
      <t>キカン</t>
    </rPh>
    <rPh sb="3" eb="5">
      <t>ゲンテイ</t>
    </rPh>
    <rPh sb="6" eb="8">
      <t>ワリビキ</t>
    </rPh>
    <rPh sb="26" eb="28">
      <t>キョウカイ</t>
    </rPh>
    <rPh sb="31" eb="32">
      <t>ト</t>
    </rPh>
    <rPh sb="33" eb="34">
      <t>ア</t>
    </rPh>
    <phoneticPr fontId="2"/>
  </si>
  <si>
    <t>団体割引について</t>
    <rPh sb="0" eb="2">
      <t>ダンタイ</t>
    </rPh>
    <rPh sb="2" eb="4">
      <t>ワリビキ</t>
    </rPh>
    <phoneticPr fontId="2"/>
  </si>
  <si>
    <t>10～19名</t>
    <phoneticPr fontId="2"/>
  </si>
  <si>
    <t>20～99名</t>
    <phoneticPr fontId="2"/>
  </si>
  <si>
    <t>100名以上</t>
    <phoneticPr fontId="2"/>
  </si>
  <si>
    <t>試験を10名以上同時申込みされますと、団体割引が適用されます。試験の受験料が下記の割引となります。（講習会受講料には適用されません）</t>
    <rPh sb="31" eb="33">
      <t>シケン</t>
    </rPh>
    <rPh sb="34" eb="37">
      <t>ジュケンリョウ</t>
    </rPh>
    <rPh sb="38" eb="40">
      <t>カキ</t>
    </rPh>
    <rPh sb="41" eb="43">
      <t>ワリビキ</t>
    </rPh>
    <rPh sb="50" eb="53">
      <t>コウシュウカイ</t>
    </rPh>
    <rPh sb="53" eb="56">
      <t>ジュコウリョウ</t>
    </rPh>
    <rPh sb="58" eb="60">
      <t>テキヨウ</t>
    </rPh>
    <phoneticPr fontId="2"/>
  </si>
  <si>
    <t>申込人数</t>
    <rPh sb="0" eb="2">
      <t>モウシコミ</t>
    </rPh>
    <rPh sb="2" eb="4">
      <t>ニンズウ</t>
    </rPh>
    <phoneticPr fontId="2"/>
  </si>
  <si>
    <t>割引率</t>
    <rPh sb="0" eb="2">
      <t>ワリビキ</t>
    </rPh>
    <rPh sb="2" eb="3">
      <t>リツ</t>
    </rPh>
    <phoneticPr fontId="2"/>
  </si>
  <si>
    <t>個人情報保護士</t>
    <rPh sb="0" eb="2">
      <t>コジン</t>
    </rPh>
    <rPh sb="2" eb="4">
      <t>ジョウホウ</t>
    </rPh>
    <rPh sb="4" eb="6">
      <t>ホゴ</t>
    </rPh>
    <rPh sb="6" eb="7">
      <t>シ</t>
    </rPh>
    <phoneticPr fontId="2"/>
  </si>
  <si>
    <t xml:space="preserve">個人情報保護士認定試験公認テキスト―全日本情報学習振興協会版 </t>
    <phoneticPr fontId="2"/>
  </si>
  <si>
    <t>全日本情報学習振興協会</t>
    <phoneticPr fontId="2"/>
  </si>
  <si>
    <t>日本能率協会マネジメントセンター</t>
    <phoneticPr fontId="2"/>
  </si>
  <si>
    <t>マイナンバー実務検定</t>
    <rPh sb="6" eb="8">
      <t>ジツム</t>
    </rPh>
    <rPh sb="8" eb="10">
      <t>ケンテイ</t>
    </rPh>
    <phoneticPr fontId="2"/>
  </si>
  <si>
    <t>情報セキュリティ管理士</t>
    <rPh sb="0" eb="2">
      <t>ジョウホウ</t>
    </rPh>
    <rPh sb="8" eb="10">
      <t>カンリ</t>
    </rPh>
    <rPh sb="10" eb="11">
      <t>シ</t>
    </rPh>
    <phoneticPr fontId="2"/>
  </si>
  <si>
    <t>情報セキュリティ管理士公式問題集</t>
    <phoneticPr fontId="2"/>
  </si>
  <si>
    <t>情報セキュリティ初級</t>
    <rPh sb="0" eb="2">
      <t>ジョウホウ</t>
    </rPh>
    <rPh sb="8" eb="10">
      <t>ショキュウ</t>
    </rPh>
    <phoneticPr fontId="2"/>
  </si>
  <si>
    <t>成文堂</t>
    <phoneticPr fontId="2"/>
  </si>
  <si>
    <t>有斐閣</t>
    <phoneticPr fontId="2"/>
  </si>
  <si>
    <t>弘文堂</t>
    <phoneticPr fontId="2"/>
  </si>
  <si>
    <t>個人情報保護実務検定</t>
    <rPh sb="0" eb="2">
      <t>コジン</t>
    </rPh>
    <rPh sb="2" eb="4">
      <t>ジョウホウ</t>
    </rPh>
    <rPh sb="4" eb="6">
      <t>ホゴ</t>
    </rPh>
    <rPh sb="6" eb="8">
      <t>ジツム</t>
    </rPh>
    <rPh sb="8" eb="10">
      <t>ケンテイ</t>
    </rPh>
    <phoneticPr fontId="2"/>
  </si>
  <si>
    <t>コード</t>
    <phoneticPr fontId="2"/>
  </si>
  <si>
    <t>セミナーコード</t>
    <phoneticPr fontId="2"/>
  </si>
  <si>
    <t>個人情報保護士認定試験
実践対策講習会</t>
    <rPh sb="0" eb="2">
      <t>コジン</t>
    </rPh>
    <rPh sb="2" eb="4">
      <t>ジョウホウ</t>
    </rPh>
    <rPh sb="4" eb="6">
      <t>ホゴ</t>
    </rPh>
    <rPh sb="6" eb="7">
      <t>シ</t>
    </rPh>
    <rPh sb="7" eb="9">
      <t>ニンテイ</t>
    </rPh>
    <rPh sb="9" eb="11">
      <t>シケン</t>
    </rPh>
    <rPh sb="12" eb="14">
      <t>ジッセン</t>
    </rPh>
    <rPh sb="14" eb="16">
      <t>タイサク</t>
    </rPh>
    <rPh sb="16" eb="19">
      <t>コウシュウカイ</t>
    </rPh>
    <phoneticPr fontId="2"/>
  </si>
  <si>
    <t>団体受験割引</t>
    <phoneticPr fontId="2"/>
  </si>
  <si>
    <t>講習会同時申込割引</t>
    <rPh sb="0" eb="3">
      <t>コウシュウカイ</t>
    </rPh>
    <rPh sb="3" eb="5">
      <t>ドウジ</t>
    </rPh>
    <rPh sb="5" eb="7">
      <t>モウシコミ</t>
    </rPh>
    <rPh sb="7" eb="9">
      <t>ワリビキ</t>
    </rPh>
    <phoneticPr fontId="2"/>
  </si>
  <si>
    <t>試験コード</t>
    <rPh sb="0" eb="2">
      <t>シケン</t>
    </rPh>
    <phoneticPr fontId="2"/>
  </si>
  <si>
    <t>値引き額</t>
    <rPh sb="0" eb="2">
      <t>ネビ</t>
    </rPh>
    <rPh sb="3" eb="4">
      <t>ガク</t>
    </rPh>
    <phoneticPr fontId="2"/>
  </si>
  <si>
    <t>係数</t>
    <rPh sb="0" eb="2">
      <t>ケイスウ</t>
    </rPh>
    <phoneticPr fontId="2"/>
  </si>
  <si>
    <t>人数</t>
    <rPh sb="0" eb="2">
      <t>ニンズウ</t>
    </rPh>
    <phoneticPr fontId="2"/>
  </si>
  <si>
    <t>推奨書籍・参考書籍</t>
    <rPh sb="0" eb="2">
      <t>スイショウ</t>
    </rPh>
    <rPh sb="2" eb="4">
      <t>ショセキ</t>
    </rPh>
    <rPh sb="5" eb="7">
      <t>サンコウ</t>
    </rPh>
    <rPh sb="7" eb="9">
      <t>ショセキ</t>
    </rPh>
    <phoneticPr fontId="2"/>
  </si>
  <si>
    <t>発行元</t>
    <rPh sb="0" eb="2">
      <t>ハッコウ</t>
    </rPh>
    <rPh sb="2" eb="3">
      <t>モト</t>
    </rPh>
    <phoneticPr fontId="2"/>
  </si>
  <si>
    <t>※上記書籍以外にも、試験に参考になる書籍はございます。</t>
    <rPh sb="1" eb="3">
      <t>ジョウキ</t>
    </rPh>
    <rPh sb="3" eb="5">
      <t>ショセキ</t>
    </rPh>
    <rPh sb="5" eb="7">
      <t>イガイ</t>
    </rPh>
    <rPh sb="10" eb="12">
      <t>シケン</t>
    </rPh>
    <rPh sb="13" eb="15">
      <t>サンコウ</t>
    </rPh>
    <rPh sb="18" eb="20">
      <t>ショセキ</t>
    </rPh>
    <phoneticPr fontId="2"/>
  </si>
  <si>
    <t>※書籍については、協会では手配出来かねますので、一般の書店等にてお求め下さい。</t>
    <rPh sb="1" eb="3">
      <t>ショセキ</t>
    </rPh>
    <rPh sb="9" eb="11">
      <t>キョウカイ</t>
    </rPh>
    <rPh sb="13" eb="15">
      <t>テハイ</t>
    </rPh>
    <rPh sb="15" eb="17">
      <t>デキ</t>
    </rPh>
    <rPh sb="24" eb="26">
      <t>イッパン</t>
    </rPh>
    <rPh sb="27" eb="29">
      <t>ショテン</t>
    </rPh>
    <rPh sb="29" eb="30">
      <t>ナド</t>
    </rPh>
    <rPh sb="33" eb="34">
      <t>モト</t>
    </rPh>
    <rPh sb="35" eb="36">
      <t>クダ</t>
    </rPh>
    <phoneticPr fontId="2"/>
  </si>
  <si>
    <t>○長</t>
    <rPh sb="1" eb="2">
      <t>チョウ</t>
    </rPh>
    <phoneticPr fontId="2"/>
  </si>
  <si>
    <t>　試験受験料</t>
    <rPh sb="1" eb="3">
      <t>シケン</t>
    </rPh>
    <rPh sb="3" eb="6">
      <t>ジュケンリョウ</t>
    </rPh>
    <phoneticPr fontId="2"/>
  </si>
  <si>
    <t>　試験対策講習会</t>
    <rPh sb="1" eb="3">
      <t>シケン</t>
    </rPh>
    <rPh sb="3" eb="5">
      <t>タイサク</t>
    </rPh>
    <rPh sb="5" eb="8">
      <t>コウシュウカイ</t>
    </rPh>
    <phoneticPr fontId="2"/>
  </si>
  <si>
    <t>　合計</t>
    <rPh sb="1" eb="3">
      <t>ゴウケイ</t>
    </rPh>
    <phoneticPr fontId="2"/>
  </si>
  <si>
    <t>　学習教材</t>
    <rPh sb="1" eb="3">
      <t>ガクシュウ</t>
    </rPh>
    <rPh sb="3" eb="5">
      <t>キョウザイ</t>
    </rPh>
    <phoneticPr fontId="2"/>
  </si>
  <si>
    <t>氏　名：　　　　　　　　印</t>
    <phoneticPr fontId="2"/>
  </si>
  <si>
    <t>所　属：</t>
    <phoneticPr fontId="2"/>
  </si>
  <si>
    <t>※試験と対策講習会を同時に申込をすると、講習会の受講料が割引となります。</t>
    <rPh sb="1" eb="3">
      <t>シケン</t>
    </rPh>
    <rPh sb="4" eb="6">
      <t>タイサク</t>
    </rPh>
    <rPh sb="6" eb="9">
      <t>コウシュウカイ</t>
    </rPh>
    <rPh sb="10" eb="12">
      <t>ドウジ</t>
    </rPh>
    <rPh sb="13" eb="15">
      <t>モウシコミ</t>
    </rPh>
    <rPh sb="20" eb="23">
      <t>コウシュウカイ</t>
    </rPh>
    <rPh sb="24" eb="27">
      <t>ジュコウリョウ</t>
    </rPh>
    <rPh sb="28" eb="30">
      <t>ワリビキ</t>
    </rPh>
    <phoneticPr fontId="2"/>
  </si>
  <si>
    <t>申請書テンプレートの使用について</t>
    <rPh sb="0" eb="2">
      <t>シンセイ</t>
    </rPh>
    <rPh sb="2" eb="3">
      <t>ショ</t>
    </rPh>
    <rPh sb="10" eb="12">
      <t>シヨウ</t>
    </rPh>
    <phoneticPr fontId="2"/>
  </si>
  <si>
    <t>商品覧は、試験、対策講習会、教材などあらかじめリストから選択できるようになっています。</t>
    <rPh sb="0" eb="2">
      <t>ショウヒン</t>
    </rPh>
    <rPh sb="2" eb="3">
      <t>ラン</t>
    </rPh>
    <rPh sb="5" eb="7">
      <t>シケン</t>
    </rPh>
    <rPh sb="8" eb="10">
      <t>タイサク</t>
    </rPh>
    <rPh sb="10" eb="13">
      <t>コウシュウカイ</t>
    </rPh>
    <rPh sb="14" eb="16">
      <t>キョウザイ</t>
    </rPh>
    <rPh sb="28" eb="30">
      <t>センタク</t>
    </rPh>
    <phoneticPr fontId="2"/>
  </si>
  <si>
    <t>商品覧を選択し、数量を入力すれば自動的に団体割引および試験同時申込割引額が計算されます。</t>
    <rPh sb="0" eb="2">
      <t>ショウヒン</t>
    </rPh>
    <rPh sb="2" eb="3">
      <t>ラン</t>
    </rPh>
    <rPh sb="4" eb="6">
      <t>センタク</t>
    </rPh>
    <rPh sb="8" eb="10">
      <t>スウリョウ</t>
    </rPh>
    <rPh sb="11" eb="13">
      <t>ニュウリョク</t>
    </rPh>
    <rPh sb="16" eb="19">
      <t>ジドウテキ</t>
    </rPh>
    <rPh sb="20" eb="22">
      <t>ダンタイ</t>
    </rPh>
    <rPh sb="22" eb="24">
      <t>ワリビキ</t>
    </rPh>
    <rPh sb="27" eb="29">
      <t>シケン</t>
    </rPh>
    <rPh sb="29" eb="31">
      <t>ドウジ</t>
    </rPh>
    <rPh sb="31" eb="33">
      <t>モウシコミ</t>
    </rPh>
    <rPh sb="33" eb="35">
      <t>ワリビキ</t>
    </rPh>
    <rPh sb="35" eb="36">
      <t>ガク</t>
    </rPh>
    <rPh sb="37" eb="39">
      <t>ケイサン</t>
    </rPh>
    <phoneticPr fontId="2"/>
  </si>
  <si>
    <t>本テンプレートは社内での検討や審査のためにご利用いただけます。</t>
    <rPh sb="0" eb="1">
      <t>ホン</t>
    </rPh>
    <rPh sb="8" eb="10">
      <t>シャナイ</t>
    </rPh>
    <rPh sb="12" eb="14">
      <t>ケントウ</t>
    </rPh>
    <rPh sb="15" eb="17">
      <t>シンサ</t>
    </rPh>
    <rPh sb="22" eb="24">
      <t>リヨウ</t>
    </rPh>
    <phoneticPr fontId="2"/>
  </si>
  <si>
    <t>修正などされた場合、計算が正しく機能しない場合があります。</t>
    <rPh sb="0" eb="2">
      <t>シュウセイ</t>
    </rPh>
    <rPh sb="7" eb="9">
      <t>バアイ</t>
    </rPh>
    <rPh sb="10" eb="12">
      <t>ケイサン</t>
    </rPh>
    <rPh sb="13" eb="14">
      <t>タダ</t>
    </rPh>
    <rPh sb="16" eb="18">
      <t>キノウ</t>
    </rPh>
    <rPh sb="21" eb="23">
      <t>バアイ</t>
    </rPh>
    <phoneticPr fontId="2"/>
  </si>
  <si>
    <t>※キャンペーンの適用や、単価の変動により、実際のお申込み時の金額と異なる場合があります。実際のお申込みの際にはカートに記載される金額が適用されます。</t>
    <rPh sb="8" eb="10">
      <t>テキヨウ</t>
    </rPh>
    <rPh sb="12" eb="14">
      <t>タンカ</t>
    </rPh>
    <rPh sb="15" eb="17">
      <t>ヘンドウ</t>
    </rPh>
    <rPh sb="21" eb="23">
      <t>ジッサイ</t>
    </rPh>
    <rPh sb="25" eb="27">
      <t>モウシコ</t>
    </rPh>
    <rPh sb="28" eb="29">
      <t>ジ</t>
    </rPh>
    <rPh sb="30" eb="32">
      <t>キンガク</t>
    </rPh>
    <rPh sb="33" eb="34">
      <t>コト</t>
    </rPh>
    <rPh sb="36" eb="38">
      <t>バアイ</t>
    </rPh>
    <rPh sb="44" eb="46">
      <t>ジッサイ</t>
    </rPh>
    <rPh sb="48" eb="50">
      <t>モウシコ</t>
    </rPh>
    <rPh sb="52" eb="53">
      <t>サイ</t>
    </rPh>
    <rPh sb="59" eb="61">
      <t>キサイ</t>
    </rPh>
    <rPh sb="64" eb="66">
      <t>キンガク</t>
    </rPh>
    <rPh sb="67" eb="69">
      <t>テキヨウ</t>
    </rPh>
    <phoneticPr fontId="2"/>
  </si>
  <si>
    <t>試験・講習会・教材の価格表は、作成時の価格と商品層となります。変更となる場合がありますので、ご了承ください。</t>
    <rPh sb="0" eb="2">
      <t>シケン</t>
    </rPh>
    <rPh sb="3" eb="6">
      <t>コウシュウカイ</t>
    </rPh>
    <rPh sb="7" eb="9">
      <t>キョウザイ</t>
    </rPh>
    <rPh sb="10" eb="12">
      <t>カカク</t>
    </rPh>
    <rPh sb="12" eb="13">
      <t>ヒョウ</t>
    </rPh>
    <rPh sb="15" eb="17">
      <t>サクセイ</t>
    </rPh>
    <rPh sb="17" eb="18">
      <t>ジ</t>
    </rPh>
    <rPh sb="19" eb="21">
      <t>カカク</t>
    </rPh>
    <rPh sb="22" eb="24">
      <t>ショウヒン</t>
    </rPh>
    <rPh sb="24" eb="25">
      <t>ソウ</t>
    </rPh>
    <rPh sb="31" eb="33">
      <t>ヘンコウ</t>
    </rPh>
    <rPh sb="36" eb="38">
      <t>バアイ</t>
    </rPh>
    <rPh sb="47" eb="49">
      <t>リョウショウ</t>
    </rPh>
    <phoneticPr fontId="2"/>
  </si>
  <si>
    <t>必要に応じて修正をしてご利用いただけます。また、加工されることを想定し、シートの保護は行っておりませんのでご了承ください。</t>
    <rPh sb="0" eb="2">
      <t>ヒツヨウ</t>
    </rPh>
    <rPh sb="3" eb="4">
      <t>オウ</t>
    </rPh>
    <rPh sb="6" eb="8">
      <t>シュウセイ</t>
    </rPh>
    <rPh sb="12" eb="14">
      <t>リヨウ</t>
    </rPh>
    <rPh sb="24" eb="26">
      <t>カコウ</t>
    </rPh>
    <rPh sb="32" eb="34">
      <t>ソウテイ</t>
    </rPh>
    <rPh sb="40" eb="42">
      <t>ホゴ</t>
    </rPh>
    <rPh sb="43" eb="44">
      <t>オコナ</t>
    </rPh>
    <rPh sb="54" eb="56">
      <t>リョウショウ</t>
    </rPh>
    <phoneticPr fontId="2"/>
  </si>
  <si>
    <t>申請年月日　令和　　年　　月　　日</t>
    <rPh sb="6" eb="7">
      <t>レイ</t>
    </rPh>
    <rPh sb="7" eb="8">
      <t>ワ</t>
    </rPh>
    <phoneticPr fontId="2"/>
  </si>
  <si>
    <t>同時申込割引</t>
    <rPh sb="0" eb="2">
      <t>ドウジ</t>
    </rPh>
    <rPh sb="2" eb="4">
      <t>モウシコミ</t>
    </rPh>
    <rPh sb="4" eb="6">
      <t>ワリビキ</t>
    </rPh>
    <phoneticPr fontId="2"/>
  </si>
  <si>
    <t>（１名～２名迄）</t>
    <phoneticPr fontId="2"/>
  </si>
  <si>
    <t>（３名以上）</t>
    <rPh sb="3" eb="5">
      <t>イジョウ</t>
    </rPh>
    <phoneticPr fontId="2"/>
  </si>
  <si>
    <t>試験及び講習会一覧　202505</t>
    <rPh sb="0" eb="2">
      <t>シケン</t>
    </rPh>
    <rPh sb="2" eb="3">
      <t>オヨ</t>
    </rPh>
    <rPh sb="4" eb="7">
      <t>コウシュウカイ</t>
    </rPh>
    <rPh sb="7" eb="9">
      <t>イチラン</t>
    </rPh>
    <phoneticPr fontId="2"/>
  </si>
  <si>
    <t>受験料(税込)</t>
    <rPh sb="0" eb="3">
      <t>ジュケンリョウ</t>
    </rPh>
    <rPh sb="4" eb="6">
      <t>ゼイコミ</t>
    </rPh>
    <phoneticPr fontId="2"/>
  </si>
  <si>
    <t>受講料(税込)</t>
    <rPh sb="0" eb="3">
      <t>ジュコウリョウ</t>
    </rPh>
    <phoneticPr fontId="2"/>
  </si>
  <si>
    <t>DXオフィサー認定試験</t>
    <rPh sb="7" eb="11">
      <t>ニンテイシケン</t>
    </rPh>
    <phoneticPr fontId="2"/>
  </si>
  <si>
    <t>DX推進アドバイザー認定試験</t>
    <rPh sb="2" eb="4">
      <t>スイシン</t>
    </rPh>
    <rPh sb="10" eb="14">
      <t>ニンテイシケン</t>
    </rPh>
    <phoneticPr fontId="2"/>
  </si>
  <si>
    <t>DXパスポート試験</t>
    <rPh sb="7" eb="9">
      <t>シケン</t>
    </rPh>
    <phoneticPr fontId="2"/>
  </si>
  <si>
    <t>ワークライフ・コーディネーター認定試験</t>
    <rPh sb="15" eb="17">
      <t>ニンテイ</t>
    </rPh>
    <rPh sb="17" eb="19">
      <t>シケン</t>
    </rPh>
    <phoneticPr fontId="2"/>
  </si>
  <si>
    <t>労働法務士認定試験</t>
    <rPh sb="0" eb="5">
      <t>ロウドウホウムシ</t>
    </rPh>
    <rPh sb="5" eb="7">
      <t>ニンテイ</t>
    </rPh>
    <rPh sb="7" eb="9">
      <t>シケン</t>
    </rPh>
    <phoneticPr fontId="2"/>
  </si>
  <si>
    <t>観光ビジネス実務主任者認定試験</t>
    <rPh sb="0" eb="2">
      <t>カンコウ</t>
    </rPh>
    <rPh sb="6" eb="8">
      <t>ジツム</t>
    </rPh>
    <rPh sb="8" eb="11">
      <t>シュニンシャ</t>
    </rPh>
    <rPh sb="11" eb="13">
      <t>ニンテイ</t>
    </rPh>
    <rPh sb="13" eb="15">
      <t>シケン</t>
    </rPh>
    <phoneticPr fontId="2"/>
  </si>
  <si>
    <t>会社法法務士認定試験</t>
    <rPh sb="0" eb="2">
      <t>カイシャ</t>
    </rPh>
    <rPh sb="3" eb="5">
      <t>ホウム</t>
    </rPh>
    <rPh sb="5" eb="6">
      <t>シ</t>
    </rPh>
    <rPh sb="6" eb="8">
      <t>ニンテイ</t>
    </rPh>
    <rPh sb="8" eb="10">
      <t>シケン</t>
    </rPh>
    <phoneticPr fontId="2"/>
  </si>
  <si>
    <t>民法法務士認定試験</t>
    <rPh sb="0" eb="2">
      <t>ミンポウ</t>
    </rPh>
    <rPh sb="2" eb="4">
      <t>ホウム</t>
    </rPh>
    <rPh sb="4" eb="5">
      <t>シ</t>
    </rPh>
    <rPh sb="5" eb="7">
      <t>ニンテイ</t>
    </rPh>
    <rPh sb="7" eb="9">
      <t>シケン</t>
    </rPh>
    <phoneticPr fontId="2"/>
  </si>
  <si>
    <t>ハラスメントアドバイザー認定試験</t>
    <rPh sb="12" eb="14">
      <t>ニンテイ</t>
    </rPh>
    <rPh sb="14" eb="16">
      <t>シケン</t>
    </rPh>
    <phoneticPr fontId="2"/>
  </si>
  <si>
    <t>AI活用アドバイザー認定試験</t>
    <rPh sb="2" eb="4">
      <t>カツヨウ</t>
    </rPh>
    <rPh sb="10" eb="12">
      <t>ニンテイ</t>
    </rPh>
    <rPh sb="12" eb="14">
      <t>シケン</t>
    </rPh>
    <phoneticPr fontId="2"/>
  </si>
  <si>
    <t>結婚アドバイザー認定試験</t>
    <rPh sb="0" eb="2">
      <t>ケッコン</t>
    </rPh>
    <rPh sb="8" eb="10">
      <t>ニンテイ</t>
    </rPh>
    <rPh sb="10" eb="12">
      <t>シケン</t>
    </rPh>
    <phoneticPr fontId="2"/>
  </si>
  <si>
    <t>結婚エクセレント認定試験</t>
    <rPh sb="0" eb="2">
      <t>ケッコン</t>
    </rPh>
    <rPh sb="8" eb="10">
      <t>ニンテイ</t>
    </rPh>
    <rPh sb="10" eb="12">
      <t>シケン</t>
    </rPh>
    <phoneticPr fontId="2"/>
  </si>
  <si>
    <t>結婚スタンダード認定試験</t>
    <rPh sb="0" eb="2">
      <t>ケッコン</t>
    </rPh>
    <rPh sb="8" eb="10">
      <t>ニンテイ</t>
    </rPh>
    <rPh sb="10" eb="12">
      <t>シケン</t>
    </rPh>
    <phoneticPr fontId="2"/>
  </si>
  <si>
    <t>企業危機・コンプライアンス管理士認定試験</t>
    <rPh sb="0" eb="2">
      <t>キギョウ</t>
    </rPh>
    <rPh sb="2" eb="4">
      <t>キキ</t>
    </rPh>
    <rPh sb="13" eb="16">
      <t>カンリシ</t>
    </rPh>
    <rPh sb="16" eb="18">
      <t>ニンテイ</t>
    </rPh>
    <rPh sb="18" eb="20">
      <t>シケン</t>
    </rPh>
    <phoneticPr fontId="2"/>
  </si>
  <si>
    <t>教材価格表　202505</t>
    <rPh sb="0" eb="2">
      <t>キョウザイ</t>
    </rPh>
    <rPh sb="2" eb="4">
      <t>カカク</t>
    </rPh>
    <rPh sb="4" eb="5">
      <t>ヒョウ</t>
    </rPh>
    <phoneticPr fontId="2"/>
  </si>
  <si>
    <t>価格（税込）</t>
    <phoneticPr fontId="2"/>
  </si>
  <si>
    <t>個人情報保護実務検定1級公式過去問題集</t>
    <phoneticPr fontId="2"/>
  </si>
  <si>
    <t>個人情報保護実務検定2級公式過去問題集</t>
    <phoneticPr fontId="2"/>
  </si>
  <si>
    <t>【新版】マイナンバーの教科書</t>
    <phoneticPr fontId="2"/>
  </si>
  <si>
    <t>【改訂新版】マイナンバー実務検定公式精選問題集1級</t>
    <phoneticPr fontId="2"/>
  </si>
  <si>
    <t>【改訂新版】マイナンバー実務検定公式精選問題集2級</t>
    <phoneticPr fontId="2"/>
  </si>
  <si>
    <t>【改訂新版】マイナンバー実務検定公式精選問題集3級</t>
    <phoneticPr fontId="2"/>
  </si>
  <si>
    <t>情報セキュリティ管理士認定試験公認テキスト</t>
    <phoneticPr fontId="2"/>
  </si>
  <si>
    <t>情報セキュリティ検定実物形式問題集 vol.2</t>
    <phoneticPr fontId="2"/>
  </si>
  <si>
    <t>情報セキュリティ初級認定試験公認テキスト</t>
    <phoneticPr fontId="2"/>
  </si>
  <si>
    <t>情報セキュリティ初級公式問題集</t>
    <phoneticPr fontId="2"/>
  </si>
  <si>
    <t>改訂新版 個人情報保護士認定試験公式精選問題集</t>
    <phoneticPr fontId="2"/>
  </si>
  <si>
    <t>DXパスポート</t>
    <phoneticPr fontId="2"/>
  </si>
  <si>
    <t>DXパスポート試験公式テキスト</t>
    <phoneticPr fontId="2"/>
  </si>
  <si>
    <t>DXパスポート試験公式精選問題集</t>
    <phoneticPr fontId="2"/>
  </si>
  <si>
    <t>DX推進アドバイザー</t>
    <phoneticPr fontId="2"/>
  </si>
  <si>
    <t>DX推進アドバイザー認定試験　公式テキスト</t>
    <phoneticPr fontId="2"/>
  </si>
  <si>
    <t>DX推進アドバイザー認定試験 公式精選問題集</t>
    <phoneticPr fontId="2"/>
  </si>
  <si>
    <t>DXオフィサー</t>
    <phoneticPr fontId="2"/>
  </si>
  <si>
    <t>DXオフィサー認定試験　公式テキスト</t>
    <phoneticPr fontId="2"/>
  </si>
  <si>
    <t>DXオフィサー認定試験　公式精選問題集</t>
    <phoneticPr fontId="2"/>
  </si>
  <si>
    <t>AI活用アドバイザー認定試験　公式テキスト</t>
    <phoneticPr fontId="2"/>
  </si>
  <si>
    <t>AI活用アドバイザー</t>
    <phoneticPr fontId="2"/>
  </si>
  <si>
    <t>AI活用アドバイザー認定試験　公式精選問題集</t>
    <phoneticPr fontId="2"/>
  </si>
  <si>
    <t>ワークライフ・コーディネーター</t>
    <phoneticPr fontId="2"/>
  </si>
  <si>
    <t>ワークライフ・コーディネーター認定試験公式テキスト</t>
    <phoneticPr fontId="2"/>
  </si>
  <si>
    <t>ワークライフ・コーディネーター公式精選問題集</t>
    <phoneticPr fontId="2"/>
  </si>
  <si>
    <t>労働法務士認定試験公式精選問題集</t>
    <phoneticPr fontId="2"/>
  </si>
  <si>
    <t>労働法務士</t>
    <phoneticPr fontId="2"/>
  </si>
  <si>
    <t>インバウンド実務主任者</t>
    <phoneticPr fontId="2"/>
  </si>
  <si>
    <t>【新版】インバウンド実務主任者認定試験公式テキスト</t>
    <phoneticPr fontId="2"/>
  </si>
  <si>
    <t>インバウンド実務主任者認定試験実物形式問題集 Vol.1</t>
    <phoneticPr fontId="2"/>
  </si>
  <si>
    <t>企業危機・コンプライアンス管理士</t>
    <phoneticPr fontId="2"/>
  </si>
  <si>
    <t>【危機管理検定】企業危機・コンプライアンス管理士認定試験公式テキスト</t>
    <phoneticPr fontId="2"/>
  </si>
  <si>
    <t>【危機管理検定】企業危機・コンプライアンス管理士認定試験公式精選問題集</t>
    <phoneticPr fontId="2"/>
  </si>
  <si>
    <t>【危機管理検定】企業危機管理士認定試験実物形式問題集Vol.1</t>
    <phoneticPr fontId="2"/>
  </si>
  <si>
    <t>女性活躍検定</t>
    <phoneticPr fontId="2"/>
  </si>
  <si>
    <t>女性活躍検定公式テキスト</t>
    <phoneticPr fontId="2"/>
  </si>
  <si>
    <t>会社法法務士</t>
    <phoneticPr fontId="2"/>
  </si>
  <si>
    <t>会社法法務士認定試験公式精選問題集</t>
    <phoneticPr fontId="2"/>
  </si>
  <si>
    <t>民法法務士</t>
    <phoneticPr fontId="2"/>
  </si>
  <si>
    <t>民法法務士認定試験公式精選過去問題集</t>
    <phoneticPr fontId="2"/>
  </si>
  <si>
    <t>観光ビジネス実務主任者認定試験公式テキスト</t>
    <phoneticPr fontId="2"/>
  </si>
  <si>
    <t>ハラスメントアドバイザー認定試験 公式テキスト</t>
    <phoneticPr fontId="2"/>
  </si>
  <si>
    <t>観光ビジネス実務主任者</t>
    <phoneticPr fontId="2"/>
  </si>
  <si>
    <t>ハラスメントアドバイザー</t>
    <phoneticPr fontId="2"/>
  </si>
  <si>
    <t>ハラスメントアドバイザー認定試験公式精選問題集</t>
    <phoneticPr fontId="2"/>
  </si>
  <si>
    <t>民法（全） 第3版</t>
    <phoneticPr fontId="2"/>
  </si>
  <si>
    <t>会社法　第２５版</t>
    <phoneticPr fontId="2"/>
  </si>
  <si>
    <t>会社法　第５版</t>
    <phoneticPr fontId="2"/>
  </si>
  <si>
    <t>会社法　第４版</t>
    <phoneticPr fontId="2"/>
  </si>
  <si>
    <t>会社法　第３版</t>
    <phoneticPr fontId="2"/>
  </si>
  <si>
    <t>類型別 不正・不祥事への初動対応</t>
    <phoneticPr fontId="2"/>
  </si>
  <si>
    <t>中央経済グループパブリッシング</t>
    <phoneticPr fontId="2"/>
  </si>
  <si>
    <t>詳解　労働法　第３版</t>
    <phoneticPr fontId="2"/>
  </si>
  <si>
    <t>ニューレクチャー　労働法　第３版</t>
    <phoneticPr fontId="2"/>
  </si>
  <si>
    <t>東京大学出版会</t>
    <rPh sb="0" eb="4">
      <t>トウキョウダイガク</t>
    </rPh>
    <rPh sb="4" eb="6">
      <t>シュッパン</t>
    </rPh>
    <rPh sb="6" eb="7">
      <t>カイ</t>
    </rPh>
    <phoneticPr fontId="2"/>
  </si>
  <si>
    <t>労働法　第４版</t>
    <phoneticPr fontId="2"/>
  </si>
  <si>
    <t>労働法　法律学講座双書　第十二版</t>
    <phoneticPr fontId="2"/>
  </si>
  <si>
    <t>労働法　第６版 (有斐閣アルマ)</t>
    <phoneticPr fontId="2"/>
  </si>
  <si>
    <t>労働判例百選　第９版</t>
    <phoneticPr fontId="2"/>
  </si>
  <si>
    <t>最短突破　情報セキュリティ初級認定試験　公式テキスト</t>
    <phoneticPr fontId="2"/>
  </si>
  <si>
    <t>株式会社技術評論社</t>
    <phoneticPr fontId="2"/>
  </si>
  <si>
    <t>最短突破　情報セキュリティ管理士認定試験　公式テキスト</t>
    <phoneticPr fontId="2"/>
  </si>
  <si>
    <t>[改訂第７版]個人情報保護士認定試験公式テキスト</t>
    <phoneticPr fontId="2"/>
  </si>
  <si>
    <t>ユーキャンの個人情報保護士これだけ！一問一答集 第３版【赤シートつき】</t>
    <phoneticPr fontId="2"/>
  </si>
  <si>
    <t>ユーキャン個人情報保護士試験研究会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</si>
</sst>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u/>
      <sz val="18"/>
      <color theme="1"/>
      <name val="ＭＳ ゴシック"/>
      <family val="3"/>
      <charset val="128"/>
    </font>
    <font>
      <sz val="12"/>
      <color theme="1"/>
      <name val="ＭＳ ゴシック"/>
      <family val="3"/>
      <charset val="128"/>
    </font>
    <font>
      <u/>
      <sz val="12"/>
      <color theme="1"/>
      <name val="ＭＳ ゴシック"/>
      <family val="3"/>
      <charset val="128"/>
    </font>
    <font>
      <sz val="11"/>
      <color theme="1"/>
      <name val="ＭＳ ゴシック"/>
      <family val="3"/>
      <charset val="128"/>
    </font>
    <font>
      <sz val="10"/>
      <color theme="1"/>
      <name val="ＭＳ ゴシック"/>
      <family val="3"/>
      <charset val="128"/>
    </font>
    <font>
      <sz val="10"/>
      <color theme="1"/>
      <name val="ＭＳ Ｐゴシック"/>
      <family val="3"/>
      <charset val="128"/>
      <scheme val="major"/>
    </font>
  </fonts>
  <fills count="6">
    <fill>
      <patternFill patternType="none"/>
    </fill>
    <fill>
      <patternFill patternType="gray125"/>
    </fill>
    <fill>
      <patternFill patternType="gray0625">
        <bgColor rgb="FFF2F2F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38" fontId="0" fillId="0" borderId="1" xfId="1" applyFont="1" applyBorder="1">
      <alignment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0" borderId="2" xfId="0" applyBorder="1">
      <alignment vertical="center"/>
    </xf>
    <xf numFmtId="9" fontId="0" fillId="0" borderId="1" xfId="0" applyNumberFormat="1" applyBorder="1">
      <alignment vertical="center"/>
    </xf>
    <xf numFmtId="0" fontId="0" fillId="0" borderId="1" xfId="0" applyBorder="1" applyAlignment="1">
      <alignment vertical="center" wrapText="1"/>
    </xf>
    <xf numFmtId="0" fontId="0" fillId="0" borderId="1" xfId="1" applyNumberFormat="1" applyFont="1" applyFill="1" applyBorder="1">
      <alignment vertical="center"/>
    </xf>
    <xf numFmtId="0" fontId="6" fillId="2" borderId="1" xfId="0" applyFont="1" applyFill="1" applyBorder="1" applyAlignment="1">
      <alignment horizontal="center" vertical="center" wrapText="1"/>
    </xf>
    <xf numFmtId="0" fontId="7" fillId="5" borderId="5" xfId="0" applyFont="1" applyFill="1" applyBorder="1" applyAlignment="1">
      <alignment horizontal="right" vertical="center" wrapText="1"/>
    </xf>
    <xf numFmtId="0" fontId="7" fillId="0" borderId="1" xfId="0" applyFont="1" applyBorder="1" applyAlignment="1">
      <alignment horizontal="right"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0" fontId="7" fillId="0" borderId="0" xfId="0" applyFont="1" applyAlignment="1">
      <alignment horizontal="justify" vertical="center" wrapText="1"/>
    </xf>
    <xf numFmtId="0" fontId="4" fillId="0" borderId="0" xfId="0" applyFont="1" applyAlignment="1">
      <alignment horizontal="justify" vertical="top" wrapText="1"/>
    </xf>
    <xf numFmtId="0" fontId="5" fillId="0" borderId="0" xfId="0" applyFont="1" applyAlignment="1">
      <alignment horizontal="justify" vertical="top" wrapText="1"/>
    </xf>
    <xf numFmtId="0" fontId="6" fillId="0" borderId="0" xfId="0" applyFont="1" applyAlignment="1">
      <alignment horizontal="justify" vertical="top"/>
    </xf>
    <xf numFmtId="0" fontId="0" fillId="0" borderId="0" xfId="1" applyNumberFormat="1" applyFont="1" applyFill="1" applyBorder="1">
      <alignment vertical="center"/>
    </xf>
    <xf numFmtId="38" fontId="0" fillId="0" borderId="0" xfId="1" applyFont="1" applyBorder="1" applyAlignment="1">
      <alignment horizontal="right" vertical="center"/>
    </xf>
    <xf numFmtId="38" fontId="0" fillId="0" borderId="0" xfId="1" applyFont="1" applyBorder="1">
      <alignment vertical="center"/>
    </xf>
    <xf numFmtId="0" fontId="3" fillId="0" borderId="0" xfId="0" applyFont="1" applyAlignment="1">
      <alignment horizontal="center" vertical="top" wrapText="1"/>
    </xf>
    <xf numFmtId="0" fontId="4" fillId="0" borderId="0" xfId="0" applyFont="1" applyAlignment="1">
      <alignment horizontal="justify" vertical="top" wrapText="1"/>
    </xf>
    <xf numFmtId="0" fontId="4" fillId="0" borderId="6" xfId="0" applyFont="1" applyBorder="1" applyAlignment="1">
      <alignment horizontal="justify" vertical="top" wrapText="1"/>
    </xf>
    <xf numFmtId="0" fontId="5" fillId="0" borderId="6" xfId="0" applyFont="1" applyBorder="1" applyAlignment="1">
      <alignment horizontal="justify" vertical="top" wrapText="1"/>
    </xf>
    <xf numFmtId="0" fontId="6" fillId="2" borderId="1" xfId="0" applyFont="1" applyFill="1" applyBorder="1" applyAlignment="1">
      <alignment horizontal="center" vertical="center" wrapText="1"/>
    </xf>
    <xf numFmtId="0" fontId="7" fillId="5" borderId="3" xfId="0" applyFont="1" applyFill="1" applyBorder="1" applyAlignment="1">
      <alignment horizontal="justify" vertical="center" wrapText="1"/>
    </xf>
    <xf numFmtId="0" fontId="7" fillId="5" borderId="5" xfId="0" applyFont="1" applyFill="1" applyBorder="1" applyAlignment="1">
      <alignment horizontal="justify" vertical="center" wrapText="1"/>
    </xf>
    <xf numFmtId="3" fontId="7" fillId="5" borderId="5" xfId="0" applyNumberFormat="1" applyFont="1" applyFill="1" applyBorder="1" applyAlignment="1">
      <alignment horizontal="right" vertical="center" wrapText="1"/>
    </xf>
    <xf numFmtId="0" fontId="7" fillId="5" borderId="4" xfId="0" applyFont="1" applyFill="1" applyBorder="1" applyAlignment="1">
      <alignment horizontal="justify" vertical="center" wrapText="1"/>
    </xf>
    <xf numFmtId="0" fontId="8" fillId="0" borderId="1" xfId="0" applyFont="1" applyBorder="1" applyAlignment="1">
      <alignment horizontal="justify" vertical="center" wrapText="1"/>
    </xf>
    <xf numFmtId="3" fontId="7" fillId="0" borderId="3" xfId="0" applyNumberFormat="1" applyFont="1" applyBorder="1" applyAlignment="1">
      <alignment horizontal="right" vertical="center" wrapText="1"/>
    </xf>
    <xf numFmtId="3" fontId="7" fillId="0" borderId="4"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justify" vertical="center" wrapText="1"/>
    </xf>
    <xf numFmtId="0" fontId="7" fillId="5" borderId="5" xfId="0" applyFont="1" applyFill="1" applyBorder="1" applyAlignment="1">
      <alignment horizontal="right" vertical="center" wrapText="1"/>
    </xf>
    <xf numFmtId="3" fontId="7" fillId="0" borderId="3"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5" fillId="0" borderId="0" xfId="0" applyFont="1" applyAlignment="1">
      <alignment horizontal="justify"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0" fillId="5" borderId="5" xfId="0" applyFill="1" applyBorder="1">
      <alignment vertical="center"/>
    </xf>
    <xf numFmtId="0" fontId="0" fillId="5" borderId="4" xfId="0" applyFill="1" applyBorder="1">
      <alignment vertical="center"/>
    </xf>
    <xf numFmtId="0" fontId="0" fillId="0" borderId="0" xfId="0" applyAlignment="1">
      <alignment horizontal="left" vertical="center" wrapText="1"/>
    </xf>
    <xf numFmtId="0" fontId="0" fillId="0" borderId="0" xfId="0" applyAlignment="1">
      <alignment horizontal="left" vertical="center"/>
    </xf>
    <xf numFmtId="38" fontId="0" fillId="0" borderId="0" xfId="1" applyFont="1" applyBorder="1" applyAlignment="1">
      <alignment vertical="center"/>
    </xf>
    <xf numFmtId="38" fontId="0" fillId="0" borderId="0" xfId="1" applyFont="1" applyBorder="1" applyAlignment="1">
      <alignment horizontal="right" vertical="center"/>
    </xf>
    <xf numFmtId="38" fontId="0" fillId="0" borderId="1" xfId="1" applyFont="1" applyBorder="1" applyAlignment="1">
      <alignment vertical="center"/>
    </xf>
    <xf numFmtId="0" fontId="0" fillId="0" borderId="1" xfId="0" applyBorder="1" applyAlignment="1">
      <alignment horizontal="left" vertical="center" wrapText="1"/>
    </xf>
    <xf numFmtId="0" fontId="0" fillId="4" borderId="1" xfId="0" applyFill="1" applyBorder="1" applyAlignment="1">
      <alignment horizontal="center" vertical="center"/>
    </xf>
    <xf numFmtId="38" fontId="0" fillId="0" borderId="0" xfId="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topLeftCell="A13" workbookViewId="0">
      <selection activeCell="A5" sqref="A5"/>
    </sheetView>
  </sheetViews>
  <sheetFormatPr defaultRowHeight="13.5" x14ac:dyDescent="0.15"/>
  <cols>
    <col min="1" max="3" width="10.625" customWidth="1"/>
    <col min="4" max="4" width="6.75" customWidth="1"/>
    <col min="5" max="12" width="6" customWidth="1"/>
    <col min="14" max="14" width="9" hidden="1" customWidth="1"/>
    <col min="15" max="15" width="9.625" hidden="1" customWidth="1"/>
    <col min="16" max="16" width="7.125" hidden="1" customWidth="1"/>
    <col min="17" max="17" width="51.875" bestFit="1" customWidth="1"/>
    <col min="18" max="18" width="7.125" bestFit="1" customWidth="1"/>
    <col min="19" max="19" width="13" bestFit="1" customWidth="1"/>
  </cols>
  <sheetData>
    <row r="1" spans="1:16" ht="21" customHeight="1" x14ac:dyDescent="0.15">
      <c r="A1" s="21" t="s">
        <v>0</v>
      </c>
      <c r="B1" s="21"/>
      <c r="C1" s="21"/>
      <c r="D1" s="21"/>
      <c r="E1" s="21"/>
      <c r="F1" s="21"/>
      <c r="G1" s="21"/>
      <c r="H1" s="21"/>
      <c r="I1" s="21"/>
      <c r="J1" s="21"/>
      <c r="K1" s="21"/>
      <c r="L1" s="21"/>
    </row>
    <row r="2" spans="1:16" ht="21" customHeight="1" x14ac:dyDescent="0.15">
      <c r="A2" s="22"/>
      <c r="B2" s="22"/>
      <c r="C2" s="22"/>
      <c r="D2" s="22"/>
      <c r="E2" s="22"/>
      <c r="F2" s="22"/>
      <c r="G2" s="22"/>
      <c r="H2" s="39"/>
      <c r="I2" s="39"/>
      <c r="J2" s="39"/>
      <c r="K2" s="39"/>
      <c r="L2" s="39"/>
    </row>
    <row r="3" spans="1:16" ht="14.25" customHeight="1" x14ac:dyDescent="0.15">
      <c r="A3" s="22" t="s">
        <v>70</v>
      </c>
      <c r="B3" s="22"/>
      <c r="C3" s="22"/>
      <c r="D3" s="22"/>
      <c r="E3" s="22"/>
      <c r="F3" s="22"/>
      <c r="G3" s="22"/>
      <c r="H3" s="22"/>
      <c r="I3" s="22"/>
      <c r="J3" s="22"/>
      <c r="K3" s="22"/>
      <c r="L3" s="22"/>
    </row>
    <row r="4" spans="1:16" ht="14.25" customHeight="1" x14ac:dyDescent="0.15">
      <c r="A4" s="22"/>
      <c r="B4" s="22"/>
      <c r="C4" s="22"/>
      <c r="D4" s="22"/>
      <c r="E4" s="22"/>
      <c r="F4" s="22"/>
      <c r="G4" s="22"/>
      <c r="H4" s="23" t="s">
        <v>60</v>
      </c>
      <c r="I4" s="24"/>
      <c r="J4" s="24"/>
      <c r="K4" s="24"/>
      <c r="L4" s="24"/>
    </row>
    <row r="5" spans="1:16" ht="10.5" customHeight="1" x14ac:dyDescent="0.15">
      <c r="A5" s="15"/>
      <c r="B5" s="15"/>
      <c r="D5" s="15"/>
      <c r="E5" s="15"/>
      <c r="F5" s="15"/>
      <c r="G5" s="15"/>
      <c r="H5" s="15"/>
      <c r="I5" s="16"/>
      <c r="J5" s="16"/>
      <c r="K5" s="16"/>
      <c r="L5" s="16"/>
    </row>
    <row r="6" spans="1:16" ht="14.25" x14ac:dyDescent="0.15">
      <c r="A6" s="22"/>
      <c r="B6" s="22"/>
      <c r="C6" s="22"/>
      <c r="D6" s="22"/>
      <c r="E6" s="22"/>
      <c r="F6" s="22"/>
      <c r="G6" s="22"/>
      <c r="H6" s="23" t="s">
        <v>59</v>
      </c>
      <c r="I6" s="23"/>
      <c r="J6" s="23"/>
      <c r="K6" s="23"/>
      <c r="L6" s="23"/>
    </row>
    <row r="7" spans="1:16" ht="15" customHeight="1" x14ac:dyDescent="0.15">
      <c r="A7" s="22"/>
      <c r="B7" s="22"/>
      <c r="C7" s="22"/>
      <c r="D7" s="22"/>
      <c r="E7" s="22"/>
      <c r="F7" s="22"/>
      <c r="G7" s="22"/>
      <c r="H7" s="22"/>
      <c r="I7" s="22"/>
      <c r="J7" s="22"/>
      <c r="K7" s="22"/>
      <c r="L7" s="22"/>
    </row>
    <row r="8" spans="1:16" ht="20.25" customHeight="1" x14ac:dyDescent="0.15">
      <c r="A8" s="25" t="s">
        <v>1</v>
      </c>
      <c r="B8" s="25"/>
      <c r="C8" s="25"/>
      <c r="D8" s="9" t="s">
        <v>2</v>
      </c>
      <c r="E8" s="25" t="s">
        <v>3</v>
      </c>
      <c r="F8" s="25"/>
      <c r="G8" s="25" t="s">
        <v>4</v>
      </c>
      <c r="H8" s="25"/>
      <c r="I8" s="25"/>
      <c r="J8" s="25" t="s">
        <v>5</v>
      </c>
      <c r="K8" s="25"/>
      <c r="L8" s="25"/>
    </row>
    <row r="9" spans="1:16" ht="15" customHeight="1" x14ac:dyDescent="0.15">
      <c r="A9" s="26" t="s">
        <v>55</v>
      </c>
      <c r="B9" s="27"/>
      <c r="C9" s="27"/>
      <c r="D9" s="10"/>
      <c r="E9" s="28"/>
      <c r="F9" s="28"/>
      <c r="G9" s="28"/>
      <c r="H9" s="28"/>
      <c r="I9" s="28"/>
      <c r="J9" s="27"/>
      <c r="K9" s="27"/>
      <c r="L9" s="29"/>
      <c r="N9" t="s">
        <v>46</v>
      </c>
      <c r="O9" t="s">
        <v>48</v>
      </c>
      <c r="P9" t="s">
        <v>49</v>
      </c>
    </row>
    <row r="10" spans="1:16" ht="27" customHeight="1" x14ac:dyDescent="0.15">
      <c r="A10" s="30"/>
      <c r="B10" s="30"/>
      <c r="C10" s="30"/>
      <c r="D10" s="11"/>
      <c r="E10" s="31" t="str">
        <f>IFERROR(VLOOKUP(A10,試験・講習会価格表!$A$2:$B$26,2,FALSE),"")</f>
        <v/>
      </c>
      <c r="F10" s="32"/>
      <c r="G10" s="33" t="str">
        <f>IFERROR(E10*D10,"")</f>
        <v/>
      </c>
      <c r="H10" s="33"/>
      <c r="I10" s="33"/>
      <c r="J10" s="34"/>
      <c r="K10" s="34"/>
      <c r="L10" s="34"/>
      <c r="N10" t="str">
        <f>IFERROR(VLOOKUP(A10,試験・講習会価格表!A2:C20,3,FALSE),"")</f>
        <v/>
      </c>
      <c r="O10">
        <f>IFERROR(VLOOKUP(N10,試験・講習会価格表!$G$2:$H$17,2,FALSE),0)</f>
        <v>0</v>
      </c>
      <c r="P10">
        <f>D10</f>
        <v>0</v>
      </c>
    </row>
    <row r="11" spans="1:16" ht="27" customHeight="1" x14ac:dyDescent="0.15">
      <c r="A11" s="30"/>
      <c r="B11" s="30"/>
      <c r="C11" s="30"/>
      <c r="D11" s="11"/>
      <c r="E11" s="31" t="str">
        <f>IFERROR(VLOOKUP(A11,試験・講習会価格表!$A$2:$B$26,2,FALSE),"")</f>
        <v/>
      </c>
      <c r="F11" s="32"/>
      <c r="G11" s="33" t="str">
        <f>IFERROR(E11*D11,"")</f>
        <v/>
      </c>
      <c r="H11" s="33"/>
      <c r="I11" s="33"/>
      <c r="J11" s="34"/>
      <c r="K11" s="34"/>
      <c r="L11" s="34"/>
      <c r="N11" t="str">
        <f>IFERROR(VLOOKUP(A11,試験・講習会価格表!A3:C26,3,FALSE),"")</f>
        <v/>
      </c>
      <c r="O11">
        <f>IFERROR(VLOOKUP(N11,試験・講習会価格表!$G$2:$H$17,2,FALSE),0)</f>
        <v>0</v>
      </c>
      <c r="P11">
        <f>D11</f>
        <v>0</v>
      </c>
    </row>
    <row r="12" spans="1:16" ht="27" customHeight="1" x14ac:dyDescent="0.15">
      <c r="A12" s="30"/>
      <c r="B12" s="30"/>
      <c r="C12" s="30"/>
      <c r="D12" s="11"/>
      <c r="E12" s="31" t="str">
        <f>IFERROR(VLOOKUP(A12,試験・講習会価格表!$A$2:$B$26,2,FALSE),"")</f>
        <v/>
      </c>
      <c r="F12" s="32"/>
      <c r="G12" s="33" t="str">
        <f>IFERROR(E12*D12,"")</f>
        <v/>
      </c>
      <c r="H12" s="33"/>
      <c r="I12" s="33"/>
      <c r="J12" s="34"/>
      <c r="K12" s="34"/>
      <c r="L12" s="34"/>
      <c r="N12" t="str">
        <f>IFERROR(VLOOKUP(A12,試験・講習会価格表!A4:C27,3,FALSE),"")</f>
        <v/>
      </c>
      <c r="O12">
        <f>IFERROR(VLOOKUP(N12,試験・講習会価格表!$G$2:$H$17,2,FALSE),0)</f>
        <v>0</v>
      </c>
      <c r="P12">
        <f>D12</f>
        <v>0</v>
      </c>
    </row>
    <row r="13" spans="1:16" ht="27" customHeight="1" x14ac:dyDescent="0.15">
      <c r="A13" s="30"/>
      <c r="B13" s="30"/>
      <c r="C13" s="30"/>
      <c r="D13" s="11"/>
      <c r="E13" s="31" t="str">
        <f>IFERROR(VLOOKUP(A13,試験・講習会価格表!$A$2:$B$26,2,FALSE),"")</f>
        <v/>
      </c>
      <c r="F13" s="32"/>
      <c r="G13" s="33" t="str">
        <f>IFERROR(E13*D13,"")</f>
        <v/>
      </c>
      <c r="H13" s="33"/>
      <c r="I13" s="33"/>
      <c r="J13" s="34"/>
      <c r="K13" s="34"/>
      <c r="L13" s="34"/>
      <c r="N13" t="str">
        <f>IFERROR(VLOOKUP(A13,試験・講習会価格表!A6:C29,3,FALSE),"")</f>
        <v/>
      </c>
      <c r="O13">
        <f>IFERROR(VLOOKUP(N13,試験・講習会価格表!$G$2:$H$17,2,FALSE),0)</f>
        <v>0</v>
      </c>
      <c r="P13">
        <f>D13</f>
        <v>0</v>
      </c>
    </row>
    <row r="14" spans="1:16" ht="15" customHeight="1" x14ac:dyDescent="0.15">
      <c r="A14" s="26" t="s">
        <v>56</v>
      </c>
      <c r="B14" s="27"/>
      <c r="C14" s="27"/>
      <c r="D14" s="10"/>
      <c r="E14" s="35"/>
      <c r="F14" s="35"/>
      <c r="G14" s="35"/>
      <c r="H14" s="35"/>
      <c r="I14" s="35"/>
      <c r="J14" s="27"/>
      <c r="K14" s="27"/>
      <c r="L14" s="29"/>
      <c r="N14" t="s">
        <v>46</v>
      </c>
      <c r="O14" t="s">
        <v>47</v>
      </c>
    </row>
    <row r="15" spans="1:16" ht="27" customHeight="1" x14ac:dyDescent="0.15">
      <c r="A15" s="30"/>
      <c r="B15" s="30"/>
      <c r="C15" s="30"/>
      <c r="D15" s="11"/>
      <c r="E15" s="31" t="str">
        <f>IFERROR(VLOOKUP(A15,試験・講習会価格表!$E$3:$G$13,2,FALSE),"")</f>
        <v/>
      </c>
      <c r="F15" s="32"/>
      <c r="G15" s="33" t="str">
        <f t="shared" ref="G15:G18" si="0">IFERROR(E15*D15,"")</f>
        <v/>
      </c>
      <c r="H15" s="33"/>
      <c r="I15" s="33"/>
      <c r="J15" s="34"/>
      <c r="K15" s="34"/>
      <c r="L15" s="34"/>
      <c r="N15" t="str">
        <f>IFERROR(VLOOKUP(A15,試験・講習会価格表!$E$2:$H$17,3,FALSE),"")</f>
        <v/>
      </c>
      <c r="O15">
        <f>IFERROR(VLOOKUP(N15,$N$10:$P$13,2,FALSE),0)*IF(IFERROR(VLOOKUP(N15,$N$10:$P$13,3,FALSE),0)&gt;=D15,D15,IFERROR(VLOOKUP(N15,$N$10:$P$13,3,FALSE),0))</f>
        <v>0</v>
      </c>
    </row>
    <row r="16" spans="1:16" ht="27" customHeight="1" x14ac:dyDescent="0.15">
      <c r="A16" s="30"/>
      <c r="B16" s="30"/>
      <c r="C16" s="30"/>
      <c r="D16" s="11"/>
      <c r="E16" s="31" t="str">
        <f>IFERROR(VLOOKUP(A16,試験・講習会価格表!$E$3:$G$13,2,FALSE),"")</f>
        <v/>
      </c>
      <c r="F16" s="32"/>
      <c r="G16" s="33" t="str">
        <f t="shared" si="0"/>
        <v/>
      </c>
      <c r="H16" s="33"/>
      <c r="I16" s="33"/>
      <c r="J16" s="34"/>
      <c r="K16" s="34"/>
      <c r="L16" s="34"/>
      <c r="N16" t="str">
        <f>IFERROR(VLOOKUP(A16,試験・講習会価格表!$E$2:$H$17,3,FALSE),"")</f>
        <v/>
      </c>
      <c r="O16">
        <f>IFERROR(VLOOKUP(N16,$N$10:$P$13,2,FALSE),0)*IF(IFERROR(VLOOKUP(N16,$N$10:$P$13,3,FALSE),0)&gt;=D16,D16,IFERROR(VLOOKUP(N16,$N$10:$P$13,3,FALSE),0))</f>
        <v>0</v>
      </c>
    </row>
    <row r="17" spans="1:15" ht="27" customHeight="1" x14ac:dyDescent="0.15">
      <c r="A17" s="30"/>
      <c r="B17" s="30"/>
      <c r="C17" s="30"/>
      <c r="D17" s="11"/>
      <c r="E17" s="31" t="str">
        <f>IFERROR(VLOOKUP(A17,試験・講習会価格表!$E$3:$G$13,2,FALSE),"")</f>
        <v/>
      </c>
      <c r="F17" s="32"/>
      <c r="G17" s="33" t="str">
        <f t="shared" si="0"/>
        <v/>
      </c>
      <c r="H17" s="33"/>
      <c r="I17" s="33"/>
      <c r="J17" s="34"/>
      <c r="K17" s="34"/>
      <c r="L17" s="34"/>
      <c r="N17" t="str">
        <f>IFERROR(VLOOKUP(A17,試験・講習会価格表!$E$2:$H$17,3,FALSE),"")</f>
        <v/>
      </c>
      <c r="O17">
        <f>IFERROR(VLOOKUP(N17,$N$10:$P$13,2,FALSE),0)*IF(IFERROR(VLOOKUP(N17,$N$10:$P$13,3,FALSE),0)&gt;=D17,D17,IFERROR(VLOOKUP(N17,$N$10:$P$13,3,FALSE),0))</f>
        <v>0</v>
      </c>
    </row>
    <row r="18" spans="1:15" ht="27" customHeight="1" x14ac:dyDescent="0.15">
      <c r="A18" s="30"/>
      <c r="B18" s="30"/>
      <c r="C18" s="30"/>
      <c r="D18" s="11"/>
      <c r="E18" s="31" t="str">
        <f>IFERROR(VLOOKUP(A18,試験・講習会価格表!$E$3:$G$13,2,FALSE),"")</f>
        <v/>
      </c>
      <c r="F18" s="32"/>
      <c r="G18" s="33" t="str">
        <f t="shared" si="0"/>
        <v/>
      </c>
      <c r="H18" s="33"/>
      <c r="I18" s="33"/>
      <c r="J18" s="34"/>
      <c r="K18" s="34"/>
      <c r="L18" s="34"/>
      <c r="N18" t="str">
        <f>IFERROR(VLOOKUP(A18,試験・講習会価格表!$E$2:$H$17,3,FALSE),"")</f>
        <v/>
      </c>
      <c r="O18">
        <f>IFERROR(VLOOKUP(N18,$N$10:$P$13,2,FALSE),0)*IF(IFERROR(VLOOKUP(N18,$N$10:$P$13,3,FALSE),0)&gt;=D18,D18,IFERROR(VLOOKUP(N18,$N$10:$P$13,3,FALSE),0))</f>
        <v>0</v>
      </c>
    </row>
    <row r="19" spans="1:15" ht="15" customHeight="1" x14ac:dyDescent="0.15">
      <c r="A19" s="26" t="s">
        <v>58</v>
      </c>
      <c r="B19" s="27"/>
      <c r="C19" s="27"/>
      <c r="D19" s="10"/>
      <c r="E19" s="35"/>
      <c r="F19" s="35"/>
      <c r="G19" s="35"/>
      <c r="H19" s="35"/>
      <c r="I19" s="35"/>
      <c r="J19" s="27"/>
      <c r="K19" s="27"/>
      <c r="L19" s="29"/>
    </row>
    <row r="20" spans="1:15" ht="27" customHeight="1" x14ac:dyDescent="0.15">
      <c r="A20" s="30"/>
      <c r="B20" s="30"/>
      <c r="C20" s="30"/>
      <c r="D20" s="11"/>
      <c r="E20" s="31" t="str">
        <f>IFERROR(VLOOKUP(A20,教材価格表!$B$2:$D$55,3,FALSE),"")</f>
        <v/>
      </c>
      <c r="F20" s="32"/>
      <c r="G20" s="33" t="str">
        <f>IFERROR(D20*E20,"")</f>
        <v/>
      </c>
      <c r="H20" s="33"/>
      <c r="I20" s="33"/>
      <c r="J20" s="34"/>
      <c r="K20" s="34"/>
      <c r="L20" s="34"/>
    </row>
    <row r="21" spans="1:15" ht="27" customHeight="1" x14ac:dyDescent="0.15">
      <c r="A21" s="30"/>
      <c r="B21" s="30"/>
      <c r="C21" s="30"/>
      <c r="D21" s="11"/>
      <c r="E21" s="31" t="str">
        <f>IFERROR(VLOOKUP(A21,教材価格表!$B$2:$D$55,3,FALSE),"")</f>
        <v/>
      </c>
      <c r="F21" s="32"/>
      <c r="G21" s="33" t="str">
        <f>IFERROR(D21*E21,"")</f>
        <v/>
      </c>
      <c r="H21" s="33"/>
      <c r="I21" s="33"/>
      <c r="J21" s="34"/>
      <c r="K21" s="34"/>
      <c r="L21" s="34"/>
    </row>
    <row r="22" spans="1:15" ht="27" customHeight="1" x14ac:dyDescent="0.15">
      <c r="A22" s="30"/>
      <c r="B22" s="30"/>
      <c r="C22" s="30"/>
      <c r="D22" s="11"/>
      <c r="E22" s="31" t="str">
        <f>IFERROR(VLOOKUP(A22,教材価格表!$B$2:$D$55,3,FALSE),"")</f>
        <v/>
      </c>
      <c r="F22" s="32"/>
      <c r="G22" s="33" t="str">
        <f>IFERROR(D22*E22,"")</f>
        <v/>
      </c>
      <c r="H22" s="33"/>
      <c r="I22" s="33"/>
      <c r="J22" s="34"/>
      <c r="K22" s="34"/>
      <c r="L22" s="34"/>
    </row>
    <row r="23" spans="1:15" ht="27" customHeight="1" x14ac:dyDescent="0.15">
      <c r="A23" s="30"/>
      <c r="B23" s="30"/>
      <c r="C23" s="30"/>
      <c r="D23" s="11"/>
      <c r="E23" s="31" t="str">
        <f>IFERROR(VLOOKUP(A23,教材価格表!$B$2:$D$55,3,FALSE),"")</f>
        <v/>
      </c>
      <c r="F23" s="32"/>
      <c r="G23" s="33" t="str">
        <f>IFERROR(D23*E23,"")</f>
        <v/>
      </c>
      <c r="H23" s="33"/>
      <c r="I23" s="33"/>
      <c r="J23" s="34"/>
      <c r="K23" s="34"/>
      <c r="L23" s="34"/>
    </row>
    <row r="24" spans="1:15" ht="27" customHeight="1" x14ac:dyDescent="0.15">
      <c r="A24" s="30"/>
      <c r="B24" s="30"/>
      <c r="C24" s="30"/>
      <c r="D24" s="11"/>
      <c r="E24" s="31" t="str">
        <f>IFERROR(VLOOKUP(A24,教材価格表!$B$2:$D$55,3,FALSE),"")</f>
        <v/>
      </c>
      <c r="F24" s="32"/>
      <c r="G24" s="33" t="str">
        <f>IFERROR(D24*E24,"")</f>
        <v/>
      </c>
      <c r="H24" s="33"/>
      <c r="I24" s="33"/>
      <c r="J24" s="34"/>
      <c r="K24" s="34"/>
      <c r="L24" s="34"/>
    </row>
    <row r="25" spans="1:15" ht="15" customHeight="1" x14ac:dyDescent="0.15">
      <c r="A25" s="26" t="s">
        <v>57</v>
      </c>
      <c r="B25" s="27"/>
      <c r="C25" s="27"/>
      <c r="D25" s="10"/>
      <c r="E25" s="35"/>
      <c r="F25" s="35"/>
      <c r="G25" s="35"/>
      <c r="H25" s="35"/>
      <c r="I25" s="35"/>
      <c r="J25" s="27"/>
      <c r="K25" s="27"/>
      <c r="L25" s="29"/>
    </row>
    <row r="26" spans="1:15" ht="19.5" customHeight="1" x14ac:dyDescent="0.15">
      <c r="A26" s="42" t="s">
        <v>6</v>
      </c>
      <c r="B26" s="43"/>
      <c r="C26" s="43"/>
      <c r="D26" s="43"/>
      <c r="E26" s="43"/>
      <c r="F26" s="44"/>
      <c r="G26" s="33">
        <f>SUM(G20:I24,G15:I18,G10:I13)</f>
        <v>0</v>
      </c>
      <c r="H26" s="33"/>
      <c r="I26" s="33"/>
      <c r="J26" s="34"/>
      <c r="K26" s="34"/>
      <c r="L26" s="34"/>
    </row>
    <row r="27" spans="1:15" ht="19.5" customHeight="1" x14ac:dyDescent="0.15">
      <c r="A27" s="42" t="s">
        <v>44</v>
      </c>
      <c r="B27" s="43"/>
      <c r="C27" s="43"/>
      <c r="D27" s="43"/>
      <c r="E27" s="43"/>
      <c r="F27" s="44"/>
      <c r="G27" s="33">
        <f>IF(SUM(D10:D13)&gt;=100,SUM(G10:I13)*0.15,IF(SUM(D10:D13)&gt;=20,SUM(G10:I13)*0.1,IF(SUM(D10:D13)&gt;=10,SUM(G10:I13)*0.08,0)))</f>
        <v>0</v>
      </c>
      <c r="H27" s="33"/>
      <c r="I27" s="33"/>
      <c r="J27" s="34" t="str">
        <f>IF(SUM(D10:D13)&gt;=100,"団体割引15％",IF(SUM(D10:D13)&gt;=20,"団体割引10％",IF(SUM(D10:D13)&gt;=10,"団体割引8％","")))</f>
        <v/>
      </c>
      <c r="K27" s="34"/>
      <c r="L27" s="34"/>
    </row>
    <row r="28" spans="1:15" ht="19.5" customHeight="1" x14ac:dyDescent="0.15">
      <c r="A28" s="42" t="s">
        <v>45</v>
      </c>
      <c r="B28" s="45"/>
      <c r="C28" s="45"/>
      <c r="D28" s="45"/>
      <c r="E28" s="45"/>
      <c r="F28" s="46"/>
      <c r="G28" s="33">
        <f ca="1">IF(SUM(D15:D18)-SUMIF(A15:D18,試験・講習会価格表!E5,申請書テンプレート!D15:D18)&gt;=3,(SUM(G15:I18)-SUMIF(A15:D18,試験・講習会価格表!E5,申請書テンプレート!G15:G18))*0.3,SUM(O15:O18))</f>
        <v>0</v>
      </c>
      <c r="H28" s="33"/>
      <c r="I28" s="33"/>
      <c r="J28" s="34" t="str">
        <f ca="1">IF(G28&gt;9800,"3名以上割引30％",IF(G28&gt;0,"同時申込割引",""))</f>
        <v/>
      </c>
      <c r="K28" s="34"/>
      <c r="L28" s="34"/>
    </row>
    <row r="29" spans="1:15" ht="20.25" customHeight="1" x14ac:dyDescent="0.15">
      <c r="A29" s="38" t="s">
        <v>7</v>
      </c>
      <c r="B29" s="38"/>
      <c r="C29" s="38"/>
      <c r="D29" s="38"/>
      <c r="E29" s="38"/>
      <c r="F29" s="38"/>
      <c r="G29" s="33">
        <f ca="1">G26-G27-G28</f>
        <v>0</v>
      </c>
      <c r="H29" s="33"/>
      <c r="I29" s="33"/>
      <c r="J29" s="34"/>
      <c r="K29" s="34"/>
      <c r="L29" s="34"/>
    </row>
    <row r="30" spans="1:15" ht="20.25" customHeight="1" x14ac:dyDescent="0.15">
      <c r="A30" s="38" t="s">
        <v>8</v>
      </c>
      <c r="B30" s="38"/>
      <c r="C30" s="38"/>
      <c r="D30" s="38"/>
      <c r="E30" s="38"/>
      <c r="F30" s="38"/>
      <c r="G30" s="33">
        <f ca="1">ROUND(G29*0.08,0)</f>
        <v>0</v>
      </c>
      <c r="H30" s="33"/>
      <c r="I30" s="33"/>
      <c r="J30" s="34"/>
      <c r="K30" s="34"/>
      <c r="L30" s="34"/>
    </row>
    <row r="31" spans="1:15" ht="24" customHeight="1" x14ac:dyDescent="0.15">
      <c r="A31" s="38" t="s">
        <v>9</v>
      </c>
      <c r="B31" s="38"/>
      <c r="C31" s="38"/>
      <c r="D31" s="38"/>
      <c r="E31" s="38"/>
      <c r="F31" s="38"/>
      <c r="G31" s="33">
        <f ca="1">SUM(G29:I30)</f>
        <v>0</v>
      </c>
      <c r="H31" s="33"/>
      <c r="I31" s="33"/>
      <c r="J31" s="34"/>
      <c r="K31" s="34"/>
      <c r="L31" s="34"/>
    </row>
    <row r="32" spans="1:15" ht="20.25" customHeight="1" x14ac:dyDescent="0.15">
      <c r="A32" s="12"/>
      <c r="B32" s="12"/>
      <c r="C32" s="12"/>
      <c r="D32" s="12"/>
      <c r="E32" s="12"/>
      <c r="F32" s="12"/>
      <c r="G32" s="13"/>
      <c r="H32" s="13"/>
      <c r="I32" s="13"/>
      <c r="J32" s="14"/>
      <c r="K32" s="14"/>
      <c r="L32" s="14"/>
    </row>
    <row r="33" spans="1:12" ht="20.25" customHeight="1" x14ac:dyDescent="0.15">
      <c r="A33" s="12"/>
      <c r="B33" s="12"/>
      <c r="C33" s="12"/>
      <c r="D33" s="12"/>
      <c r="E33" s="12"/>
      <c r="F33" s="12"/>
      <c r="G33" s="36" t="s">
        <v>54</v>
      </c>
      <c r="H33" s="37"/>
      <c r="I33" s="36" t="s">
        <v>54</v>
      </c>
      <c r="J33" s="37"/>
      <c r="K33" s="36" t="s">
        <v>54</v>
      </c>
      <c r="L33" s="37"/>
    </row>
    <row r="34" spans="1:12" ht="48.75" customHeight="1" x14ac:dyDescent="0.15">
      <c r="B34" s="12"/>
      <c r="C34" s="12"/>
      <c r="D34" s="12"/>
      <c r="E34" s="12"/>
      <c r="F34" s="12"/>
      <c r="G34" s="36"/>
      <c r="H34" s="37"/>
      <c r="I34" s="36"/>
      <c r="J34" s="37"/>
      <c r="K34" s="40"/>
      <c r="L34" s="41"/>
    </row>
    <row r="36" spans="1:12" ht="13.5" customHeight="1" x14ac:dyDescent="0.15">
      <c r="B36" s="17"/>
      <c r="C36" s="17"/>
      <c r="D36" s="17"/>
      <c r="E36" s="17"/>
      <c r="F36" s="17"/>
      <c r="G36" s="17"/>
      <c r="H36" s="17"/>
      <c r="I36" s="17"/>
      <c r="J36" s="17"/>
      <c r="K36" s="17"/>
      <c r="L36" s="17"/>
    </row>
    <row r="37" spans="1:12" ht="13.5" customHeight="1" x14ac:dyDescent="0.15">
      <c r="B37" s="17"/>
      <c r="C37" s="17"/>
      <c r="D37" s="17"/>
      <c r="E37" s="17"/>
      <c r="F37" s="17"/>
      <c r="G37" s="17"/>
      <c r="H37" s="17"/>
      <c r="I37" s="17"/>
      <c r="J37" s="17"/>
      <c r="K37" s="17"/>
      <c r="L37" s="17"/>
    </row>
    <row r="38" spans="1:12" ht="13.5" customHeight="1" x14ac:dyDescent="0.15">
      <c r="B38" s="17"/>
      <c r="C38" s="17"/>
      <c r="D38" s="17"/>
      <c r="E38" s="17"/>
      <c r="F38" s="17"/>
      <c r="G38" s="17"/>
      <c r="H38" s="17"/>
      <c r="I38" s="17"/>
      <c r="J38" s="17"/>
      <c r="K38" s="17"/>
      <c r="L38" s="17"/>
    </row>
    <row r="39" spans="1:12" ht="13.5" customHeight="1" x14ac:dyDescent="0.15"/>
    <row r="40" spans="1:12" ht="13.5" customHeight="1" x14ac:dyDescent="0.15"/>
  </sheetData>
  <dataConsolidate/>
  <mergeCells count="105">
    <mergeCell ref="E13:F13"/>
    <mergeCell ref="G13:I13"/>
    <mergeCell ref="J13:L13"/>
    <mergeCell ref="A13:C13"/>
    <mergeCell ref="A14:C14"/>
    <mergeCell ref="A15:C15"/>
    <mergeCell ref="E12:F12"/>
    <mergeCell ref="I34:J34"/>
    <mergeCell ref="K34:L34"/>
    <mergeCell ref="A23:C23"/>
    <mergeCell ref="E23:F23"/>
    <mergeCell ref="G23:I23"/>
    <mergeCell ref="J23:L23"/>
    <mergeCell ref="G25:I25"/>
    <mergeCell ref="J25:L25"/>
    <mergeCell ref="A26:F26"/>
    <mergeCell ref="A27:F27"/>
    <mergeCell ref="A28:F28"/>
    <mergeCell ref="J24:L24"/>
    <mergeCell ref="G26:I26"/>
    <mergeCell ref="J26:L26"/>
    <mergeCell ref="A25:C25"/>
    <mergeCell ref="E25:F25"/>
    <mergeCell ref="G27:I27"/>
    <mergeCell ref="J27:L27"/>
    <mergeCell ref="G28:I28"/>
    <mergeCell ref="J28:L28"/>
    <mergeCell ref="A24:C24"/>
    <mergeCell ref="E24:F24"/>
    <mergeCell ref="G24:I24"/>
    <mergeCell ref="A2:G2"/>
    <mergeCell ref="H2:L2"/>
    <mergeCell ref="G20:I20"/>
    <mergeCell ref="J20:L20"/>
    <mergeCell ref="A21:C21"/>
    <mergeCell ref="E21:F21"/>
    <mergeCell ref="G21:I21"/>
    <mergeCell ref="J21:L21"/>
    <mergeCell ref="J14:L14"/>
    <mergeCell ref="E15:F15"/>
    <mergeCell ref="G15:I15"/>
    <mergeCell ref="J15:L15"/>
    <mergeCell ref="A16:C16"/>
    <mergeCell ref="E16:F16"/>
    <mergeCell ref="G16:I16"/>
    <mergeCell ref="J16:L16"/>
    <mergeCell ref="J12:L12"/>
    <mergeCell ref="A19:C19"/>
    <mergeCell ref="G33:H33"/>
    <mergeCell ref="I33:J33"/>
    <mergeCell ref="K33:L33"/>
    <mergeCell ref="G34:H34"/>
    <mergeCell ref="A31:F31"/>
    <mergeCell ref="G31:I31"/>
    <mergeCell ref="J31:L31"/>
    <mergeCell ref="A29:F29"/>
    <mergeCell ref="G29:I29"/>
    <mergeCell ref="J29:L29"/>
    <mergeCell ref="A30:F30"/>
    <mergeCell ref="G30:I30"/>
    <mergeCell ref="J30:L30"/>
    <mergeCell ref="E19:F19"/>
    <mergeCell ref="G19:I19"/>
    <mergeCell ref="J19:L19"/>
    <mergeCell ref="A22:C22"/>
    <mergeCell ref="E22:F22"/>
    <mergeCell ref="G22:I22"/>
    <mergeCell ref="J22:L22"/>
    <mergeCell ref="A20:C20"/>
    <mergeCell ref="E20:F20"/>
    <mergeCell ref="A9:C9"/>
    <mergeCell ref="E9:F9"/>
    <mergeCell ref="G9:I9"/>
    <mergeCell ref="J9:L9"/>
    <mergeCell ref="A17:C17"/>
    <mergeCell ref="E17:F17"/>
    <mergeCell ref="G17:I17"/>
    <mergeCell ref="J17:L17"/>
    <mergeCell ref="A18:C18"/>
    <mergeCell ref="E18:F18"/>
    <mergeCell ref="G18:I18"/>
    <mergeCell ref="J18:L18"/>
    <mergeCell ref="A10:C10"/>
    <mergeCell ref="E10:F10"/>
    <mergeCell ref="G10:I10"/>
    <mergeCell ref="J10:L10"/>
    <mergeCell ref="A11:C11"/>
    <mergeCell ref="E11:F11"/>
    <mergeCell ref="G11:I11"/>
    <mergeCell ref="J11:L11"/>
    <mergeCell ref="G12:I12"/>
    <mergeCell ref="E14:F14"/>
    <mergeCell ref="G14:I14"/>
    <mergeCell ref="A12:C12"/>
    <mergeCell ref="A1:L1"/>
    <mergeCell ref="A3:L3"/>
    <mergeCell ref="A4:G4"/>
    <mergeCell ref="H4:L4"/>
    <mergeCell ref="A6:G6"/>
    <mergeCell ref="H6:L6"/>
    <mergeCell ref="A7:L7"/>
    <mergeCell ref="A8:C8"/>
    <mergeCell ref="E8:F8"/>
    <mergeCell ref="G8:I8"/>
    <mergeCell ref="J8:L8"/>
  </mergeCells>
  <phoneticPr fontId="2"/>
  <dataValidations count="3">
    <dataValidation type="list" allowBlank="1" showInputMessage="1" showErrorMessage="1" sqref="A15:C18" xr:uid="{00000000-0002-0000-0000-000000000000}">
      <formula1>対策講習会</formula1>
    </dataValidation>
    <dataValidation type="list" allowBlank="1" showInputMessage="1" showErrorMessage="1" sqref="A20:C24" xr:uid="{00000000-0002-0000-0000-000001000000}">
      <formula1>書籍</formula1>
    </dataValidation>
    <dataValidation type="list" allowBlank="1" showInputMessage="1" showErrorMessage="1" sqref="A10:C13" xr:uid="{00000000-0002-0000-0000-000002000000}">
      <formula1>試験名</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topLeftCell="A21" zoomScaleNormal="100" workbookViewId="0">
      <selection activeCell="A21" sqref="A21"/>
    </sheetView>
  </sheetViews>
  <sheetFormatPr defaultRowHeight="13.5" x14ac:dyDescent="0.15"/>
  <cols>
    <col min="1" max="1" width="37.125" customWidth="1"/>
    <col min="2" max="2" width="14.125" customWidth="1"/>
    <col min="3" max="3" width="4.375" hidden="1" customWidth="1"/>
    <col min="4" max="4" width="7.125" bestFit="1" customWidth="1"/>
    <col min="5" max="5" width="35.875" bestFit="1" customWidth="1"/>
    <col min="6" max="6" width="11.875" customWidth="1"/>
    <col min="7" max="7" width="6.125" hidden="1" customWidth="1"/>
    <col min="8" max="8" width="13.875" bestFit="1" customWidth="1"/>
  </cols>
  <sheetData>
    <row r="1" spans="1:9" x14ac:dyDescent="0.15">
      <c r="A1" t="s">
        <v>74</v>
      </c>
    </row>
    <row r="2" spans="1:9" ht="27" customHeight="1" x14ac:dyDescent="0.15">
      <c r="A2" s="4" t="s">
        <v>19</v>
      </c>
      <c r="B2" s="4" t="s">
        <v>75</v>
      </c>
      <c r="C2" s="4" t="s">
        <v>42</v>
      </c>
      <c r="E2" s="4" t="s">
        <v>20</v>
      </c>
      <c r="F2" s="4" t="s">
        <v>76</v>
      </c>
      <c r="G2" s="4" t="s">
        <v>41</v>
      </c>
      <c r="H2" s="53" t="s">
        <v>71</v>
      </c>
      <c r="I2" s="53"/>
    </row>
    <row r="3" spans="1:9" ht="27" customHeight="1" x14ac:dyDescent="0.15">
      <c r="A3" s="1" t="s">
        <v>13</v>
      </c>
      <c r="B3" s="2">
        <v>11000</v>
      </c>
      <c r="C3" s="8">
        <v>1001</v>
      </c>
      <c r="E3" s="52" t="s">
        <v>43</v>
      </c>
      <c r="F3" s="51">
        <v>16500</v>
      </c>
      <c r="G3" s="8">
        <v>1001</v>
      </c>
      <c r="H3" s="2" t="s">
        <v>72</v>
      </c>
      <c r="I3" s="2">
        <v>2145</v>
      </c>
    </row>
    <row r="4" spans="1:9" ht="27" customHeight="1" x14ac:dyDescent="0.15">
      <c r="A4" s="1" t="s">
        <v>14</v>
      </c>
      <c r="B4" s="2">
        <v>11000</v>
      </c>
      <c r="C4" s="8"/>
      <c r="E4" s="52"/>
      <c r="F4" s="51"/>
      <c r="G4" s="1"/>
      <c r="H4" s="2" t="s">
        <v>73</v>
      </c>
      <c r="I4" s="2">
        <v>4125</v>
      </c>
    </row>
    <row r="5" spans="1:9" ht="27" customHeight="1" x14ac:dyDescent="0.15">
      <c r="A5" s="1" t="s">
        <v>15</v>
      </c>
      <c r="B5" s="2">
        <v>8800</v>
      </c>
      <c r="C5" s="8"/>
      <c r="E5" s="47"/>
      <c r="F5" s="50"/>
      <c r="G5" s="18"/>
      <c r="H5" s="20"/>
      <c r="I5" s="20"/>
    </row>
    <row r="6" spans="1:9" ht="27" customHeight="1" x14ac:dyDescent="0.15">
      <c r="A6" s="1" t="s">
        <v>10</v>
      </c>
      <c r="B6" s="2">
        <v>11000</v>
      </c>
      <c r="C6" s="8"/>
      <c r="E6" s="47"/>
      <c r="F6" s="50"/>
      <c r="G6" s="18"/>
      <c r="H6" s="20"/>
      <c r="I6" s="20"/>
    </row>
    <row r="7" spans="1:9" ht="27" customHeight="1" x14ac:dyDescent="0.15">
      <c r="A7" s="1" t="s">
        <v>11</v>
      </c>
      <c r="B7" s="2">
        <v>8800</v>
      </c>
      <c r="C7" s="8">
        <v>1003</v>
      </c>
      <c r="E7" s="47"/>
      <c r="F7" s="50"/>
      <c r="G7" s="18"/>
      <c r="H7" s="54"/>
      <c r="I7" s="50"/>
    </row>
    <row r="8" spans="1:9" ht="27" customHeight="1" x14ac:dyDescent="0.15">
      <c r="A8" s="1" t="s">
        <v>12</v>
      </c>
      <c r="B8" s="2">
        <v>7700</v>
      </c>
      <c r="C8" s="8">
        <v>1004</v>
      </c>
      <c r="E8" s="47"/>
      <c r="F8" s="50"/>
      <c r="G8" s="18"/>
      <c r="H8" s="54"/>
      <c r="I8" s="50"/>
    </row>
    <row r="9" spans="1:9" ht="27" customHeight="1" x14ac:dyDescent="0.15">
      <c r="A9" s="1" t="s">
        <v>16</v>
      </c>
      <c r="B9" s="2">
        <v>11000</v>
      </c>
      <c r="C9" s="8">
        <v>1004</v>
      </c>
      <c r="E9" s="47"/>
      <c r="F9" s="50"/>
      <c r="G9" s="18"/>
      <c r="H9" s="54"/>
      <c r="I9" s="50"/>
    </row>
    <row r="10" spans="1:9" ht="27" customHeight="1" x14ac:dyDescent="0.15">
      <c r="A10" s="1" t="s">
        <v>17</v>
      </c>
      <c r="B10" s="2">
        <v>8800</v>
      </c>
      <c r="C10" s="8">
        <v>1005</v>
      </c>
      <c r="E10" s="47"/>
      <c r="F10" s="50"/>
      <c r="H10" s="54"/>
      <c r="I10" s="50"/>
    </row>
    <row r="11" spans="1:9" ht="27" customHeight="1" x14ac:dyDescent="0.15">
      <c r="A11" s="1" t="s">
        <v>77</v>
      </c>
      <c r="B11" s="2">
        <v>13200</v>
      </c>
      <c r="C11" s="8"/>
      <c r="E11" s="47"/>
      <c r="F11" s="50"/>
      <c r="G11" s="18"/>
      <c r="H11" s="20"/>
      <c r="I11" s="20"/>
    </row>
    <row r="12" spans="1:9" ht="27" customHeight="1" x14ac:dyDescent="0.15">
      <c r="A12" s="1" t="s">
        <v>78</v>
      </c>
      <c r="B12" s="2">
        <v>11000</v>
      </c>
      <c r="C12" s="8">
        <v>1006</v>
      </c>
      <c r="E12" s="48"/>
      <c r="F12" s="50"/>
      <c r="H12" s="20"/>
      <c r="I12" s="20"/>
    </row>
    <row r="13" spans="1:9" ht="27" customHeight="1" x14ac:dyDescent="0.15">
      <c r="A13" s="1" t="s">
        <v>79</v>
      </c>
      <c r="B13" s="2">
        <v>9350</v>
      </c>
      <c r="C13" s="8"/>
      <c r="E13" s="47"/>
      <c r="F13" s="49"/>
      <c r="G13" s="18"/>
      <c r="H13" s="20"/>
      <c r="I13" s="20"/>
    </row>
    <row r="14" spans="1:9" ht="27" customHeight="1" x14ac:dyDescent="0.15">
      <c r="A14" s="1" t="s">
        <v>86</v>
      </c>
      <c r="B14" s="2">
        <v>11000</v>
      </c>
      <c r="C14" s="8"/>
      <c r="E14" s="47"/>
      <c r="F14" s="49"/>
      <c r="G14" s="18"/>
      <c r="H14" s="20"/>
      <c r="I14" s="20"/>
    </row>
    <row r="15" spans="1:9" ht="27" customHeight="1" x14ac:dyDescent="0.15">
      <c r="A15" s="1" t="s">
        <v>81</v>
      </c>
      <c r="B15" s="2">
        <v>16500</v>
      </c>
      <c r="C15" s="8">
        <v>1007</v>
      </c>
      <c r="E15" s="47"/>
      <c r="F15" s="49"/>
      <c r="H15" s="20"/>
      <c r="I15" s="20"/>
    </row>
    <row r="16" spans="1:9" ht="27" customHeight="1" x14ac:dyDescent="0.15">
      <c r="A16" s="1" t="s">
        <v>90</v>
      </c>
      <c r="B16" s="2">
        <v>11000</v>
      </c>
      <c r="C16" s="8">
        <v>1007</v>
      </c>
      <c r="E16" s="47"/>
      <c r="F16" s="49"/>
      <c r="H16" s="20"/>
      <c r="I16" s="20"/>
    </row>
    <row r="17" spans="1:9" ht="27" customHeight="1" x14ac:dyDescent="0.15">
      <c r="A17" s="1" t="s">
        <v>80</v>
      </c>
      <c r="B17" s="2">
        <v>11000</v>
      </c>
      <c r="C17" s="8">
        <v>1008</v>
      </c>
      <c r="E17" s="47"/>
      <c r="F17" s="49"/>
      <c r="G17" s="18"/>
      <c r="H17" s="20"/>
      <c r="I17" s="20"/>
    </row>
    <row r="18" spans="1:9" ht="27" customHeight="1" x14ac:dyDescent="0.15">
      <c r="A18" s="1" t="s">
        <v>18</v>
      </c>
      <c r="B18" s="2">
        <v>11000</v>
      </c>
      <c r="C18" s="8">
        <v>1009</v>
      </c>
      <c r="E18" s="48"/>
      <c r="F18" s="49"/>
      <c r="H18" s="20"/>
      <c r="I18" s="20"/>
    </row>
    <row r="19" spans="1:9" ht="27" customHeight="1" x14ac:dyDescent="0.15">
      <c r="A19" s="1" t="s">
        <v>82</v>
      </c>
      <c r="B19" s="2">
        <v>11000</v>
      </c>
      <c r="C19" s="8">
        <v>1010</v>
      </c>
      <c r="F19" s="19"/>
      <c r="G19" s="18"/>
      <c r="H19" s="20"/>
      <c r="I19" s="20"/>
    </row>
    <row r="20" spans="1:9" ht="27" customHeight="1" x14ac:dyDescent="0.15">
      <c r="A20" s="1" t="s">
        <v>83</v>
      </c>
      <c r="B20" s="2">
        <v>16500</v>
      </c>
      <c r="C20" s="8">
        <v>1011</v>
      </c>
      <c r="F20" s="19"/>
      <c r="G20" s="18"/>
      <c r="H20" s="20"/>
      <c r="I20" s="20"/>
    </row>
    <row r="21" spans="1:9" ht="27" customHeight="1" x14ac:dyDescent="0.15">
      <c r="A21" s="1" t="s">
        <v>84</v>
      </c>
      <c r="B21" s="2">
        <v>16500</v>
      </c>
      <c r="C21" s="18"/>
    </row>
    <row r="22" spans="1:9" ht="27" customHeight="1" x14ac:dyDescent="0.15">
      <c r="A22" s="1" t="s">
        <v>87</v>
      </c>
      <c r="B22" s="2">
        <v>11000</v>
      </c>
      <c r="C22" s="18"/>
    </row>
    <row r="23" spans="1:9" ht="27" customHeight="1" x14ac:dyDescent="0.15">
      <c r="A23" s="1" t="s">
        <v>88</v>
      </c>
      <c r="B23" s="2">
        <v>6820</v>
      </c>
      <c r="C23" s="18"/>
    </row>
    <row r="24" spans="1:9" ht="27" customHeight="1" x14ac:dyDescent="0.15">
      <c r="A24" s="1" t="s">
        <v>89</v>
      </c>
      <c r="B24" s="2">
        <v>4950</v>
      </c>
      <c r="C24" s="18"/>
    </row>
    <row r="25" spans="1:9" ht="27" customHeight="1" x14ac:dyDescent="0.15">
      <c r="A25" s="1" t="s">
        <v>85</v>
      </c>
      <c r="B25" s="2">
        <v>11000</v>
      </c>
      <c r="C25" s="18"/>
    </row>
    <row r="27" spans="1:9" x14ac:dyDescent="0.15">
      <c r="A27" s="5" t="s">
        <v>21</v>
      </c>
    </row>
    <row r="28" spans="1:9" x14ac:dyDescent="0.15">
      <c r="A28" s="5" t="s">
        <v>61</v>
      </c>
    </row>
    <row r="30" spans="1:9" x14ac:dyDescent="0.15">
      <c r="A30" t="s">
        <v>22</v>
      </c>
    </row>
    <row r="31" spans="1:9" x14ac:dyDescent="0.15">
      <c r="A31" t="s">
        <v>26</v>
      </c>
    </row>
    <row r="32" spans="1:9" x14ac:dyDescent="0.15">
      <c r="A32" s="4" t="s">
        <v>27</v>
      </c>
      <c r="B32" s="4" t="s">
        <v>28</v>
      </c>
    </row>
    <row r="33" spans="1:2" x14ac:dyDescent="0.15">
      <c r="A33" s="1" t="s">
        <v>23</v>
      </c>
      <c r="B33" s="6">
        <v>0.08</v>
      </c>
    </row>
    <row r="34" spans="1:2" x14ac:dyDescent="0.15">
      <c r="A34" s="1" t="s">
        <v>24</v>
      </c>
      <c r="B34" s="6">
        <v>0.1</v>
      </c>
    </row>
    <row r="35" spans="1:2" x14ac:dyDescent="0.15">
      <c r="A35" s="1" t="s">
        <v>25</v>
      </c>
      <c r="B35" s="6">
        <v>0.15</v>
      </c>
    </row>
  </sheetData>
  <mergeCells count="17">
    <mergeCell ref="I7:I8"/>
    <mergeCell ref="H9:H10"/>
    <mergeCell ref="I9:I10"/>
    <mergeCell ref="E7:E10"/>
    <mergeCell ref="F7:F10"/>
    <mergeCell ref="H7:H8"/>
    <mergeCell ref="F3:F4"/>
    <mergeCell ref="E3:E4"/>
    <mergeCell ref="H2:I2"/>
    <mergeCell ref="E5:E6"/>
    <mergeCell ref="F5:F6"/>
    <mergeCell ref="E17:E18"/>
    <mergeCell ref="F17:F18"/>
    <mergeCell ref="E11:E12"/>
    <mergeCell ref="F11:F12"/>
    <mergeCell ref="E13:E16"/>
    <mergeCell ref="F13:F16"/>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7"/>
  <sheetViews>
    <sheetView tabSelected="1" workbookViewId="0">
      <selection activeCell="B72" sqref="B72"/>
    </sheetView>
  </sheetViews>
  <sheetFormatPr defaultRowHeight="13.5" x14ac:dyDescent="0.15"/>
  <cols>
    <col min="1" max="1" width="35.375" customWidth="1"/>
    <col min="2" max="2" width="70.875" bestFit="1" customWidth="1"/>
    <col min="3" max="3" width="35.25" customWidth="1"/>
    <col min="4" max="4" width="18.75" customWidth="1"/>
  </cols>
  <sheetData>
    <row r="1" spans="1:4" x14ac:dyDescent="0.15">
      <c r="A1" t="s">
        <v>91</v>
      </c>
    </row>
    <row r="2" spans="1:4" x14ac:dyDescent="0.15">
      <c r="A2" s="3" t="s">
        <v>19</v>
      </c>
      <c r="B2" s="3" t="s">
        <v>50</v>
      </c>
      <c r="C2" s="3" t="s">
        <v>51</v>
      </c>
      <c r="D2" s="3" t="s">
        <v>92</v>
      </c>
    </row>
    <row r="3" spans="1:4" x14ac:dyDescent="0.15">
      <c r="A3" s="7" t="s">
        <v>29</v>
      </c>
      <c r="B3" s="7" t="s">
        <v>30</v>
      </c>
      <c r="C3" s="7" t="s">
        <v>31</v>
      </c>
      <c r="D3" s="2">
        <v>2420</v>
      </c>
    </row>
    <row r="4" spans="1:4" x14ac:dyDescent="0.15">
      <c r="A4" s="7" t="s">
        <v>29</v>
      </c>
      <c r="B4" s="7" t="s">
        <v>103</v>
      </c>
      <c r="C4" s="7" t="s">
        <v>31</v>
      </c>
      <c r="D4" s="2">
        <v>1980</v>
      </c>
    </row>
    <row r="5" spans="1:4" x14ac:dyDescent="0.15">
      <c r="A5" s="7" t="s">
        <v>29</v>
      </c>
      <c r="B5" s="7" t="s">
        <v>156</v>
      </c>
      <c r="C5" s="7" t="s">
        <v>32</v>
      </c>
      <c r="D5" s="2">
        <v>2750</v>
      </c>
    </row>
    <row r="6" spans="1:4" x14ac:dyDescent="0.15">
      <c r="A6" s="7" t="s">
        <v>29</v>
      </c>
      <c r="B6" s="7" t="s">
        <v>157</v>
      </c>
      <c r="C6" s="7" t="s">
        <v>158</v>
      </c>
      <c r="D6" s="2">
        <v>1980</v>
      </c>
    </row>
    <row r="7" spans="1:4" x14ac:dyDescent="0.15">
      <c r="A7" s="7" t="s">
        <v>40</v>
      </c>
      <c r="B7" s="7" t="s">
        <v>30</v>
      </c>
      <c r="C7" s="7" t="s">
        <v>31</v>
      </c>
      <c r="D7" s="2">
        <v>2200</v>
      </c>
    </row>
    <row r="8" spans="1:4" x14ac:dyDescent="0.15">
      <c r="A8" s="7" t="s">
        <v>40</v>
      </c>
      <c r="B8" s="7" t="s">
        <v>93</v>
      </c>
      <c r="C8" s="7" t="s">
        <v>31</v>
      </c>
      <c r="D8" s="2">
        <v>1650</v>
      </c>
    </row>
    <row r="9" spans="1:4" x14ac:dyDescent="0.15">
      <c r="A9" s="7" t="s">
        <v>40</v>
      </c>
      <c r="B9" s="7" t="s">
        <v>94</v>
      </c>
      <c r="C9" s="7" t="s">
        <v>31</v>
      </c>
      <c r="D9" s="2">
        <v>1320</v>
      </c>
    </row>
    <row r="10" spans="1:4" x14ac:dyDescent="0.15">
      <c r="A10" s="7" t="s">
        <v>33</v>
      </c>
      <c r="B10" s="7" t="s">
        <v>95</v>
      </c>
      <c r="C10" s="7" t="s">
        <v>31</v>
      </c>
      <c r="D10" s="2">
        <v>2200</v>
      </c>
    </row>
    <row r="11" spans="1:4" x14ac:dyDescent="0.15">
      <c r="A11" s="7" t="s">
        <v>33</v>
      </c>
      <c r="B11" s="7" t="s">
        <v>96</v>
      </c>
      <c r="C11" s="7" t="s">
        <v>31</v>
      </c>
      <c r="D11" s="2">
        <v>1980</v>
      </c>
    </row>
    <row r="12" spans="1:4" x14ac:dyDescent="0.15">
      <c r="A12" s="7" t="s">
        <v>33</v>
      </c>
      <c r="B12" s="7" t="s">
        <v>97</v>
      </c>
      <c r="C12" s="7" t="s">
        <v>31</v>
      </c>
      <c r="D12" s="2">
        <v>1980</v>
      </c>
    </row>
    <row r="13" spans="1:4" x14ac:dyDescent="0.15">
      <c r="A13" s="7" t="s">
        <v>33</v>
      </c>
      <c r="B13" s="7" t="s">
        <v>98</v>
      </c>
      <c r="C13" s="7" t="s">
        <v>31</v>
      </c>
      <c r="D13" s="2">
        <v>1980</v>
      </c>
    </row>
    <row r="14" spans="1:4" x14ac:dyDescent="0.15">
      <c r="A14" s="7" t="s">
        <v>34</v>
      </c>
      <c r="B14" s="7" t="s">
        <v>99</v>
      </c>
      <c r="C14" s="7" t="s">
        <v>31</v>
      </c>
      <c r="D14" s="2">
        <v>2200</v>
      </c>
    </row>
    <row r="15" spans="1:4" x14ac:dyDescent="0.15">
      <c r="A15" s="7" t="s">
        <v>34</v>
      </c>
      <c r="B15" s="7" t="s">
        <v>100</v>
      </c>
      <c r="C15" s="7" t="s">
        <v>31</v>
      </c>
      <c r="D15" s="2">
        <v>2200</v>
      </c>
    </row>
    <row r="16" spans="1:4" x14ac:dyDescent="0.15">
      <c r="A16" s="7" t="s">
        <v>34</v>
      </c>
      <c r="B16" s="7" t="s">
        <v>35</v>
      </c>
      <c r="C16" s="7" t="s">
        <v>31</v>
      </c>
      <c r="D16" s="2">
        <v>1320</v>
      </c>
    </row>
    <row r="17" spans="1:4" x14ac:dyDescent="0.15">
      <c r="A17" s="7" t="s">
        <v>34</v>
      </c>
      <c r="B17" s="7" t="s">
        <v>155</v>
      </c>
      <c r="C17" s="7" t="s">
        <v>154</v>
      </c>
      <c r="D17" s="2">
        <v>3058</v>
      </c>
    </row>
    <row r="18" spans="1:4" x14ac:dyDescent="0.15">
      <c r="A18" s="7" t="s">
        <v>36</v>
      </c>
      <c r="B18" s="7" t="s">
        <v>101</v>
      </c>
      <c r="C18" s="7" t="s">
        <v>31</v>
      </c>
      <c r="D18" s="2">
        <v>2200</v>
      </c>
    </row>
    <row r="19" spans="1:4" x14ac:dyDescent="0.15">
      <c r="A19" s="7" t="s">
        <v>36</v>
      </c>
      <c r="B19" s="7" t="s">
        <v>100</v>
      </c>
      <c r="C19" s="7" t="s">
        <v>31</v>
      </c>
      <c r="D19" s="2">
        <v>2200</v>
      </c>
    </row>
    <row r="20" spans="1:4" x14ac:dyDescent="0.15">
      <c r="A20" s="7" t="s">
        <v>36</v>
      </c>
      <c r="B20" s="7" t="s">
        <v>102</v>
      </c>
      <c r="C20" s="7" t="s">
        <v>31</v>
      </c>
      <c r="D20" s="2">
        <v>1100</v>
      </c>
    </row>
    <row r="21" spans="1:4" x14ac:dyDescent="0.15">
      <c r="A21" s="7" t="s">
        <v>36</v>
      </c>
      <c r="B21" s="7" t="s">
        <v>153</v>
      </c>
      <c r="C21" s="7" t="s">
        <v>154</v>
      </c>
      <c r="D21" s="2">
        <v>2178</v>
      </c>
    </row>
    <row r="22" spans="1:4" x14ac:dyDescent="0.15">
      <c r="A22" s="7" t="s">
        <v>104</v>
      </c>
      <c r="B22" s="7" t="s">
        <v>105</v>
      </c>
      <c r="C22" s="7" t="s">
        <v>31</v>
      </c>
      <c r="D22" s="2">
        <v>1650</v>
      </c>
    </row>
    <row r="23" spans="1:4" x14ac:dyDescent="0.15">
      <c r="A23" s="7" t="s">
        <v>104</v>
      </c>
      <c r="B23" s="7" t="s">
        <v>106</v>
      </c>
      <c r="C23" s="7" t="s">
        <v>31</v>
      </c>
      <c r="D23" s="2">
        <v>1980</v>
      </c>
    </row>
    <row r="24" spans="1:4" x14ac:dyDescent="0.15">
      <c r="A24" s="7" t="s">
        <v>107</v>
      </c>
      <c r="B24" s="7" t="s">
        <v>108</v>
      </c>
      <c r="C24" s="7" t="s">
        <v>31</v>
      </c>
      <c r="D24" s="2">
        <v>2200</v>
      </c>
    </row>
    <row r="25" spans="1:4" x14ac:dyDescent="0.15">
      <c r="A25" s="7" t="s">
        <v>107</v>
      </c>
      <c r="B25" s="7" t="s">
        <v>109</v>
      </c>
      <c r="C25" s="7" t="s">
        <v>31</v>
      </c>
      <c r="D25" s="2">
        <v>1980</v>
      </c>
    </row>
    <row r="26" spans="1:4" x14ac:dyDescent="0.15">
      <c r="A26" s="7" t="s">
        <v>110</v>
      </c>
      <c r="B26" s="7" t="s">
        <v>111</v>
      </c>
      <c r="C26" s="7" t="s">
        <v>31</v>
      </c>
      <c r="D26" s="2">
        <v>2200</v>
      </c>
    </row>
    <row r="27" spans="1:4" x14ac:dyDescent="0.15">
      <c r="A27" s="7" t="s">
        <v>110</v>
      </c>
      <c r="B27" s="7" t="s">
        <v>112</v>
      </c>
      <c r="C27" s="7" t="s">
        <v>31</v>
      </c>
      <c r="D27" s="2">
        <v>1980</v>
      </c>
    </row>
    <row r="28" spans="1:4" x14ac:dyDescent="0.15">
      <c r="A28" s="7" t="s">
        <v>114</v>
      </c>
      <c r="B28" s="7" t="s">
        <v>113</v>
      </c>
      <c r="C28" s="7" t="s">
        <v>31</v>
      </c>
      <c r="D28" s="2">
        <v>2200</v>
      </c>
    </row>
    <row r="29" spans="1:4" x14ac:dyDescent="0.15">
      <c r="A29" s="7" t="s">
        <v>114</v>
      </c>
      <c r="B29" s="7" t="s">
        <v>115</v>
      </c>
      <c r="C29" s="7" t="s">
        <v>31</v>
      </c>
      <c r="D29" s="2">
        <v>1980</v>
      </c>
    </row>
    <row r="30" spans="1:4" x14ac:dyDescent="0.15">
      <c r="A30" s="7" t="s">
        <v>116</v>
      </c>
      <c r="B30" s="7" t="s">
        <v>117</v>
      </c>
      <c r="C30" s="7" t="s">
        <v>31</v>
      </c>
      <c r="D30" s="2">
        <v>2200</v>
      </c>
    </row>
    <row r="31" spans="1:4" x14ac:dyDescent="0.15">
      <c r="A31" s="7" t="s">
        <v>116</v>
      </c>
      <c r="B31" s="7" t="s">
        <v>118</v>
      </c>
      <c r="C31" s="7" t="s">
        <v>31</v>
      </c>
      <c r="D31" s="2">
        <v>1980</v>
      </c>
    </row>
    <row r="32" spans="1:4" x14ac:dyDescent="0.15">
      <c r="A32" s="7" t="s">
        <v>120</v>
      </c>
      <c r="B32" s="7" t="s">
        <v>119</v>
      </c>
      <c r="C32" s="7" t="s">
        <v>31</v>
      </c>
      <c r="D32" s="2">
        <v>1980</v>
      </c>
    </row>
    <row r="33" spans="1:4" x14ac:dyDescent="0.15">
      <c r="A33" s="7" t="s">
        <v>120</v>
      </c>
      <c r="B33" s="7" t="s">
        <v>146</v>
      </c>
      <c r="C33" s="7" t="s">
        <v>148</v>
      </c>
      <c r="D33" s="2">
        <v>8580</v>
      </c>
    </row>
    <row r="34" spans="1:4" x14ac:dyDescent="0.15">
      <c r="A34" s="7" t="s">
        <v>120</v>
      </c>
      <c r="B34" s="7" t="s">
        <v>147</v>
      </c>
      <c r="C34" s="7" t="s">
        <v>37</v>
      </c>
      <c r="D34" s="2">
        <v>3300</v>
      </c>
    </row>
    <row r="35" spans="1:4" x14ac:dyDescent="0.15">
      <c r="A35" s="7" t="s">
        <v>120</v>
      </c>
      <c r="B35" s="7" t="s">
        <v>149</v>
      </c>
      <c r="C35" s="7" t="s">
        <v>38</v>
      </c>
      <c r="D35" s="2">
        <v>3190</v>
      </c>
    </row>
    <row r="36" spans="1:4" x14ac:dyDescent="0.15">
      <c r="A36" s="7" t="s">
        <v>120</v>
      </c>
      <c r="B36" s="7" t="s">
        <v>150</v>
      </c>
      <c r="C36" s="7" t="s">
        <v>39</v>
      </c>
      <c r="D36" s="2">
        <v>7150</v>
      </c>
    </row>
    <row r="37" spans="1:4" x14ac:dyDescent="0.15">
      <c r="A37" s="7" t="s">
        <v>120</v>
      </c>
      <c r="B37" s="7" t="s">
        <v>151</v>
      </c>
      <c r="C37" s="7" t="s">
        <v>38</v>
      </c>
      <c r="D37" s="2">
        <v>2970</v>
      </c>
    </row>
    <row r="38" spans="1:4" x14ac:dyDescent="0.15">
      <c r="A38" s="7" t="s">
        <v>120</v>
      </c>
      <c r="B38" s="7" t="s">
        <v>152</v>
      </c>
      <c r="C38" s="7" t="s">
        <v>38</v>
      </c>
      <c r="D38" s="2">
        <v>2640</v>
      </c>
    </row>
    <row r="39" spans="1:4" x14ac:dyDescent="0.15">
      <c r="A39" s="7" t="s">
        <v>121</v>
      </c>
      <c r="B39" s="7" t="s">
        <v>122</v>
      </c>
      <c r="C39" s="7" t="s">
        <v>31</v>
      </c>
      <c r="D39" s="2">
        <v>2530</v>
      </c>
    </row>
    <row r="40" spans="1:4" x14ac:dyDescent="0.15">
      <c r="A40" s="7" t="s">
        <v>121</v>
      </c>
      <c r="B40" s="7" t="s">
        <v>123</v>
      </c>
      <c r="C40" s="7" t="s">
        <v>31</v>
      </c>
      <c r="D40" s="2">
        <v>1760</v>
      </c>
    </row>
    <row r="41" spans="1:4" x14ac:dyDescent="0.15">
      <c r="A41" s="7" t="s">
        <v>124</v>
      </c>
      <c r="B41" s="7" t="s">
        <v>125</v>
      </c>
      <c r="C41" s="7" t="s">
        <v>31</v>
      </c>
      <c r="D41" s="2">
        <v>2200</v>
      </c>
    </row>
    <row r="42" spans="1:4" x14ac:dyDescent="0.15">
      <c r="A42" s="7" t="s">
        <v>124</v>
      </c>
      <c r="B42" s="7" t="s">
        <v>126</v>
      </c>
      <c r="C42" s="7" t="s">
        <v>31</v>
      </c>
      <c r="D42" s="2">
        <v>1980</v>
      </c>
    </row>
    <row r="43" spans="1:4" x14ac:dyDescent="0.15">
      <c r="A43" s="7" t="s">
        <v>124</v>
      </c>
      <c r="B43" s="7" t="s">
        <v>127</v>
      </c>
      <c r="C43" s="7" t="s">
        <v>31</v>
      </c>
      <c r="D43" s="2">
        <v>1100</v>
      </c>
    </row>
    <row r="44" spans="1:4" x14ac:dyDescent="0.15">
      <c r="A44" s="7" t="s">
        <v>124</v>
      </c>
      <c r="B44" s="7" t="s">
        <v>144</v>
      </c>
      <c r="C44" s="7" t="s">
        <v>145</v>
      </c>
      <c r="D44" s="2">
        <v>3080</v>
      </c>
    </row>
    <row r="45" spans="1:4" x14ac:dyDescent="0.15">
      <c r="A45" s="7" t="s">
        <v>128</v>
      </c>
      <c r="B45" s="7" t="s">
        <v>129</v>
      </c>
      <c r="C45" s="7" t="s">
        <v>31</v>
      </c>
      <c r="D45" s="2">
        <v>1870</v>
      </c>
    </row>
    <row r="46" spans="1:4" x14ac:dyDescent="0.15">
      <c r="A46" s="7" t="s">
        <v>130</v>
      </c>
      <c r="B46" s="7" t="s">
        <v>131</v>
      </c>
      <c r="C46" s="7" t="s">
        <v>31</v>
      </c>
      <c r="D46" s="2">
        <v>1980</v>
      </c>
    </row>
    <row r="47" spans="1:4" x14ac:dyDescent="0.15">
      <c r="A47" s="7" t="s">
        <v>130</v>
      </c>
      <c r="B47" s="7" t="s">
        <v>140</v>
      </c>
      <c r="C47" s="7" t="s">
        <v>39</v>
      </c>
      <c r="D47" s="2">
        <v>3080</v>
      </c>
    </row>
    <row r="48" spans="1:4" x14ac:dyDescent="0.15">
      <c r="A48" s="7" t="s">
        <v>130</v>
      </c>
      <c r="B48" s="7" t="s">
        <v>141</v>
      </c>
      <c r="C48" s="7" t="s">
        <v>39</v>
      </c>
      <c r="D48" s="2">
        <v>3190</v>
      </c>
    </row>
    <row r="49" spans="1:4" x14ac:dyDescent="0.15">
      <c r="A49" s="7" t="s">
        <v>130</v>
      </c>
      <c r="B49" s="7" t="s">
        <v>142</v>
      </c>
      <c r="C49" s="7" t="s">
        <v>39</v>
      </c>
      <c r="D49" s="2">
        <v>4180</v>
      </c>
    </row>
    <row r="50" spans="1:4" x14ac:dyDescent="0.15">
      <c r="A50" s="7" t="s">
        <v>130</v>
      </c>
      <c r="B50" s="7" t="s">
        <v>143</v>
      </c>
      <c r="C50" s="7" t="s">
        <v>39</v>
      </c>
      <c r="D50" s="2">
        <v>3190</v>
      </c>
    </row>
    <row r="51" spans="1:4" x14ac:dyDescent="0.15">
      <c r="A51" s="7" t="s">
        <v>132</v>
      </c>
      <c r="B51" s="7" t="s">
        <v>133</v>
      </c>
      <c r="C51" s="7" t="s">
        <v>31</v>
      </c>
      <c r="D51" s="2">
        <v>1980</v>
      </c>
    </row>
    <row r="52" spans="1:4" x14ac:dyDescent="0.15">
      <c r="A52" s="7" t="s">
        <v>132</v>
      </c>
      <c r="B52" s="7" t="s">
        <v>139</v>
      </c>
      <c r="C52" s="7" t="s">
        <v>38</v>
      </c>
      <c r="D52" s="2">
        <v>5060</v>
      </c>
    </row>
    <row r="53" spans="1:4" x14ac:dyDescent="0.15">
      <c r="A53" s="7" t="s">
        <v>136</v>
      </c>
      <c r="B53" s="7" t="s">
        <v>134</v>
      </c>
      <c r="C53" s="7" t="s">
        <v>31</v>
      </c>
      <c r="D53" s="2">
        <v>2420</v>
      </c>
    </row>
    <row r="54" spans="1:4" x14ac:dyDescent="0.15">
      <c r="A54" s="7" t="s">
        <v>137</v>
      </c>
      <c r="B54" s="7" t="s">
        <v>135</v>
      </c>
      <c r="C54" s="7" t="s">
        <v>31</v>
      </c>
      <c r="D54" s="2">
        <v>1980</v>
      </c>
    </row>
    <row r="55" spans="1:4" x14ac:dyDescent="0.15">
      <c r="A55" s="7" t="s">
        <v>137</v>
      </c>
      <c r="B55" s="7" t="s">
        <v>138</v>
      </c>
      <c r="C55" s="7" t="s">
        <v>31</v>
      </c>
      <c r="D55" s="2">
        <v>1980</v>
      </c>
    </row>
    <row r="56" spans="1:4" x14ac:dyDescent="0.15">
      <c r="A56" t="s">
        <v>52</v>
      </c>
    </row>
    <row r="57" spans="1:4" x14ac:dyDescent="0.15">
      <c r="A57" t="s">
        <v>53</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workbookViewId="0"/>
  </sheetViews>
  <sheetFormatPr defaultRowHeight="13.5" x14ac:dyDescent="0.15"/>
  <cols>
    <col min="1" max="1" width="4.625" customWidth="1"/>
  </cols>
  <sheetData>
    <row r="1" spans="1:2" x14ac:dyDescent="0.15">
      <c r="A1" t="s">
        <v>62</v>
      </c>
    </row>
    <row r="2" spans="1:2" x14ac:dyDescent="0.15">
      <c r="A2">
        <v>1</v>
      </c>
      <c r="B2" t="s">
        <v>63</v>
      </c>
    </row>
    <row r="3" spans="1:2" x14ac:dyDescent="0.15">
      <c r="A3">
        <v>2</v>
      </c>
      <c r="B3" t="s">
        <v>64</v>
      </c>
    </row>
    <row r="4" spans="1:2" x14ac:dyDescent="0.15">
      <c r="B4" t="s">
        <v>67</v>
      </c>
    </row>
    <row r="5" spans="1:2" x14ac:dyDescent="0.15">
      <c r="A5">
        <v>3</v>
      </c>
      <c r="B5" t="s">
        <v>65</v>
      </c>
    </row>
    <row r="6" spans="1:2" x14ac:dyDescent="0.15">
      <c r="A6">
        <v>4</v>
      </c>
      <c r="B6" t="s">
        <v>69</v>
      </c>
    </row>
    <row r="7" spans="1:2" x14ac:dyDescent="0.15">
      <c r="A7">
        <v>5</v>
      </c>
      <c r="B7" t="s">
        <v>66</v>
      </c>
    </row>
    <row r="8" spans="1:2" x14ac:dyDescent="0.15">
      <c r="A8">
        <v>6</v>
      </c>
      <c r="B8" t="s">
        <v>68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申請書テンプレート</vt:lpstr>
      <vt:lpstr>試験・講習会価格表</vt:lpstr>
      <vt:lpstr>教材価格表</vt:lpstr>
      <vt:lpstr>テンプレートの使用について</vt:lpstr>
      <vt:lpstr>試験名</vt:lpstr>
      <vt:lpstr>書籍</vt:lpstr>
      <vt:lpstr>対策講習会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jla009</dc:creator>
  <cp:lastModifiedBy>JAGAT007</cp:lastModifiedBy>
  <cp:lastPrinted>2019-09-02T03:47:16Z</cp:lastPrinted>
  <dcterms:created xsi:type="dcterms:W3CDTF">2018-07-13T06:43:40Z</dcterms:created>
  <dcterms:modified xsi:type="dcterms:W3CDTF">2025-05-01T06:37:03Z</dcterms:modified>
</cp:coreProperties>
</file>